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dubenec\_rozpočet a soupis\22022021\"/>
    </mc:Choice>
  </mc:AlternateContent>
  <bookViews>
    <workbookView xWindow="0" yWindow="0" windowWidth="0" windowHeight="0"/>
  </bookViews>
  <sheets>
    <sheet name="Rekapitulace stavby" sheetId="1" r:id="rId1"/>
    <sheet name="02.3-NP - Výsadby" sheetId="2" r:id="rId2"/>
    <sheet name="02.3 - Výsadby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'02.3-NP - Výsadby'!$C$82:$K$182</definedName>
    <definedName name="_xlnm.Print_Area" localSheetId="1">'02.3-NP - Výsadby'!$C$4:$J$39,'02.3-NP - Výsadby'!$C$45:$J$64,'02.3-NP - Výsadby'!$C$70:$K$182</definedName>
    <definedName name="_xlnm.Print_Titles" localSheetId="1">'02.3-NP - Výsadby'!$82:$82</definedName>
    <definedName name="_xlnm._FilterDatabase" localSheetId="2" hidden="1">'02.3 - Výsadby'!$C$83:$K$266</definedName>
    <definedName name="_xlnm.Print_Area" localSheetId="2">'02.3 - Výsadby'!$C$4:$J$39,'02.3 - Výsadby'!$C$45:$J$65,'02.3 - Výsadby'!$C$71:$K$266</definedName>
    <definedName name="_xlnm.Print_Titles" localSheetId="2">'02.3 - Výsadby'!$83:$83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T246"/>
  <c r="R247"/>
  <c r="R246"/>
  <c r="P247"/>
  <c r="P246"/>
  <c r="BI245"/>
  <c r="BH245"/>
  <c r="BG245"/>
  <c r="BF245"/>
  <c r="T245"/>
  <c r="R245"/>
  <c r="P245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92"/>
  <c r="BH192"/>
  <c r="BG192"/>
  <c r="BF192"/>
  <c r="T192"/>
  <c r="R192"/>
  <c r="P192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5"/>
  <c r="BH145"/>
  <c r="BG145"/>
  <c r="BF145"/>
  <c r="T145"/>
  <c r="R145"/>
  <c r="P145"/>
  <c r="BI137"/>
  <c r="BH137"/>
  <c r="BG137"/>
  <c r="BF137"/>
  <c r="T137"/>
  <c r="R137"/>
  <c r="P137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78"/>
  <c r="E7"/>
  <c r="E74"/>
  <c i="2" r="J37"/>
  <c r="J36"/>
  <c i="1" r="AY55"/>
  <c i="2" r="J35"/>
  <c i="1" r="AX55"/>
  <c i="2" r="BI182"/>
  <c r="BH182"/>
  <c r="BG182"/>
  <c r="BF182"/>
  <c r="T182"/>
  <c r="T181"/>
  <c r="R182"/>
  <c r="R181"/>
  <c r="P182"/>
  <c r="P181"/>
  <c r="BI176"/>
  <c r="BH176"/>
  <c r="BG176"/>
  <c r="BF176"/>
  <c r="T176"/>
  <c r="T175"/>
  <c r="R176"/>
  <c r="R175"/>
  <c r="P176"/>
  <c r="P175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49"/>
  <c r="BH149"/>
  <c r="BG149"/>
  <c r="BF149"/>
  <c r="T149"/>
  <c r="R149"/>
  <c r="P149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R113"/>
  <c r="P113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52"/>
  <c r="E7"/>
  <c r="E48"/>
  <c i="1" r="L50"/>
  <c r="AM50"/>
  <c r="AM49"/>
  <c r="L49"/>
  <c r="AM47"/>
  <c r="L47"/>
  <c r="L45"/>
  <c r="L44"/>
  <c i="3" r="BK266"/>
  <c r="BK227"/>
  <c r="BK192"/>
  <c r="BK158"/>
  <c r="J87"/>
  <c r="BK252"/>
  <c r="J233"/>
  <c r="J192"/>
  <c r="J145"/>
  <c r="BK114"/>
  <c r="J104"/>
  <c r="J126"/>
  <c i="2" r="J126"/>
  <c i="3" r="BK90"/>
  <c i="2" r="J149"/>
  <c r="J91"/>
  <c r="J131"/>
  <c r="BK149"/>
  <c i="3" r="J249"/>
  <c r="BK239"/>
  <c r="J223"/>
  <c r="BK185"/>
  <c r="BK137"/>
  <c i="2" r="J162"/>
  <c i="3" r="BK247"/>
  <c r="J229"/>
  <c r="J182"/>
  <c r="BK126"/>
  <c r="J101"/>
  <c i="2" r="J105"/>
  <c i="3" r="BK130"/>
  <c i="2" r="BK182"/>
  <c i="3" r="J114"/>
  <c i="2" r="BK165"/>
  <c r="BK93"/>
  <c r="BK142"/>
  <c r="J86"/>
  <c r="BK126"/>
  <c i="3" r="J247"/>
  <c r="J244"/>
  <c r="J206"/>
  <c r="BK164"/>
  <c r="BK104"/>
  <c i="2" r="BK144"/>
  <c i="3" r="J245"/>
  <c r="BK220"/>
  <c r="J177"/>
  <c r="J111"/>
  <c i="2" r="BK162"/>
  <c i="3" r="BK177"/>
  <c r="BK107"/>
  <c r="BK101"/>
  <c i="2" r="BK121"/>
  <c i="3" r="BK87"/>
  <c i="2" r="BK131"/>
  <c r="J121"/>
  <c i="3" r="BK245"/>
  <c r="J236"/>
  <c r="BK223"/>
  <c r="BK199"/>
  <c r="BK151"/>
  <c i="2" r="BK170"/>
  <c i="3" r="BK259"/>
  <c r="BK236"/>
  <c r="J199"/>
  <c r="J137"/>
  <c r="J107"/>
  <c i="2" r="BK157"/>
  <c i="3" r="J122"/>
  <c i="2" r="J170"/>
  <c i="3" r="J98"/>
  <c i="2" r="J144"/>
  <c i="3" r="J91"/>
  <c i="2" r="J93"/>
  <c i="1" r="AS54"/>
  <c i="3" r="J266"/>
  <c r="BK229"/>
  <c r="J220"/>
  <c r="J168"/>
  <c r="BK145"/>
  <c i="2" r="J165"/>
  <c i="3" r="BK249"/>
  <c r="J228"/>
  <c r="J185"/>
  <c r="BK122"/>
  <c r="BK94"/>
  <c r="BK168"/>
  <c r="BK110"/>
  <c i="2" r="J101"/>
  <c r="J182"/>
  <c r="J113"/>
  <c i="3" r="J90"/>
  <c i="2" r="J143"/>
  <c r="J142"/>
  <c i="3" r="J252"/>
  <c r="BK233"/>
  <c r="BK206"/>
  <c r="J174"/>
  <c r="J151"/>
  <c r="J130"/>
  <c i="2" r="BK86"/>
  <c i="3" r="J239"/>
  <c r="J227"/>
  <c r="J158"/>
  <c r="J118"/>
  <c r="BK98"/>
  <c r="BK174"/>
  <c i="2" r="J157"/>
  <c r="BK143"/>
  <c r="BK101"/>
  <c i="3" r="J259"/>
  <c r="BK228"/>
  <c r="BK213"/>
  <c r="BK182"/>
  <c r="J94"/>
  <c i="2" r="BK113"/>
  <c i="3" r="BK244"/>
  <c r="J213"/>
  <c r="J164"/>
  <c r="J110"/>
  <c r="BK91"/>
  <c i="2" r="BK91"/>
  <c i="3" r="BK111"/>
  <c r="BK118"/>
  <c i="2" r="J176"/>
  <c r="BK98"/>
  <c r="BK176"/>
  <c r="J98"/>
  <c r="BK105"/>
  <c i="3" l="1" r="T86"/>
  <c r="P86"/>
  <c r="R86"/>
  <c i="2" r="R85"/>
  <c r="R84"/>
  <c r="R83"/>
  <c r="T85"/>
  <c r="T84"/>
  <c r="T83"/>
  <c r="BK85"/>
  <c r="J85"/>
  <c r="J61"/>
  <c i="3" r="BK248"/>
  <c r="J248"/>
  <c r="J64"/>
  <c i="2" r="P85"/>
  <c r="P84"/>
  <c r="P83"/>
  <c i="1" r="AU55"/>
  <c i="3" r="P248"/>
  <c r="R248"/>
  <c r="T248"/>
  <c i="2" r="E73"/>
  <c r="F80"/>
  <c r="BE121"/>
  <c r="J77"/>
  <c r="BE86"/>
  <c r="BE98"/>
  <c i="3" r="BE114"/>
  <c i="2" r="F54"/>
  <c r="BE182"/>
  <c r="J55"/>
  <c r="BE105"/>
  <c r="BE113"/>
  <c r="BK181"/>
  <c r="J181"/>
  <c r="J63"/>
  <c i="3" r="E48"/>
  <c r="F55"/>
  <c i="2" r="BE131"/>
  <c r="BE170"/>
  <c i="3" r="J52"/>
  <c r="J55"/>
  <c r="F80"/>
  <c r="BE87"/>
  <c r="BE104"/>
  <c i="2" r="BE91"/>
  <c r="BE142"/>
  <c r="BE143"/>
  <c r="BE144"/>
  <c r="BE149"/>
  <c r="BE157"/>
  <c r="BE162"/>
  <c r="BE165"/>
  <c r="BE176"/>
  <c i="3" r="J80"/>
  <c r="BE91"/>
  <c r="BE94"/>
  <c r="BE122"/>
  <c r="BE126"/>
  <c r="BE137"/>
  <c r="BE151"/>
  <c r="BE177"/>
  <c r="BE182"/>
  <c i="2" r="J54"/>
  <c r="BK175"/>
  <c r="J175"/>
  <c r="J62"/>
  <c i="3" r="BE90"/>
  <c r="BE111"/>
  <c r="BE164"/>
  <c r="BE168"/>
  <c r="BE206"/>
  <c r="BE213"/>
  <c r="BE223"/>
  <c r="BE233"/>
  <c r="BE239"/>
  <c r="BE245"/>
  <c r="BE247"/>
  <c r="BE249"/>
  <c r="BE259"/>
  <c i="2" r="BE93"/>
  <c r="BE101"/>
  <c r="BE126"/>
  <c i="3" r="BE98"/>
  <c r="BE101"/>
  <c r="BE107"/>
  <c r="BE110"/>
  <c r="BE118"/>
  <c r="BE130"/>
  <c r="BE145"/>
  <c r="BE158"/>
  <c r="BE174"/>
  <c r="BE185"/>
  <c r="BE192"/>
  <c r="BE199"/>
  <c r="BE220"/>
  <c r="BE227"/>
  <c r="BE228"/>
  <c r="BE229"/>
  <c r="BE236"/>
  <c r="BE244"/>
  <c r="BE252"/>
  <c r="BE266"/>
  <c r="BK129"/>
  <c r="J129"/>
  <c r="J62"/>
  <c r="BK246"/>
  <c r="J246"/>
  <c r="J63"/>
  <c r="F36"/>
  <c i="1" r="BC56"/>
  <c i="3" r="F37"/>
  <c i="1" r="BD56"/>
  <c i="2" r="F36"/>
  <c i="1" r="BC55"/>
  <c i="2" r="F34"/>
  <c i="1" r="BA55"/>
  <c i="2" r="J34"/>
  <c i="1" r="AW55"/>
  <c i="3" r="F34"/>
  <c i="1" r="BA56"/>
  <c i="2" r="F35"/>
  <c i="1" r="BB55"/>
  <c i="3" r="F35"/>
  <c i="1" r="BB56"/>
  <c i="2" r="F37"/>
  <c i="1" r="BD55"/>
  <c i="3" r="J34"/>
  <c i="1" r="AW56"/>
  <c i="3" l="1" r="R85"/>
  <c r="R84"/>
  <c r="T85"/>
  <c r="T84"/>
  <c r="P85"/>
  <c r="P84"/>
  <c i="1" r="AU56"/>
  <c i="3" r="BK86"/>
  <c r="J86"/>
  <c r="J61"/>
  <c i="2" r="BK84"/>
  <c r="J84"/>
  <c r="J60"/>
  <c r="J33"/>
  <c i="1" r="AV55"/>
  <c r="AT55"/>
  <c r="BA54"/>
  <c r="W30"/>
  <c i="2" r="F33"/>
  <c i="1" r="AZ55"/>
  <c r="AU54"/>
  <c i="3" r="F33"/>
  <c i="1" r="AZ56"/>
  <c r="BC54"/>
  <c r="W32"/>
  <c r="BB54"/>
  <c r="W31"/>
  <c r="BD54"/>
  <c r="W33"/>
  <c i="3" r="J33"/>
  <c i="1" r="AV56"/>
  <c r="AT56"/>
  <c i="2" l="1" r="BK83"/>
  <c r="J83"/>
  <c r="J59"/>
  <c i="3" r="BK85"/>
  <c r="J85"/>
  <c r="J60"/>
  <c i="1" r="AY54"/>
  <c r="AZ54"/>
  <c r="W29"/>
  <c r="AX54"/>
  <c r="AW54"/>
  <c r="AK30"/>
  <c i="3" l="1" r="BK84"/>
  <c r="J84"/>
  <c r="J59"/>
  <c i="1" r="AV54"/>
  <c r="AK29"/>
  <c i="2" r="J30"/>
  <c i="1" r="AG55"/>
  <c r="AN55"/>
  <c i="2" l="1" r="J3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<sst xmlns="http://schemas.openxmlformats.org/spreadsheetml/2006/main">
  <si>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</si>
  <si>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</si>
  <si>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</si>
  <si>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</si>
  <si>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</si>
  <si>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{b1f1c8a2-45d5-45bf-a934-f9ac16c5b225}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</si>
  <si>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</si>
  <si>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</si>
  <si>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</si>
  <si>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</si>
  <si>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</si>
  <si>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</si>
  <si>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</si>
  <si>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</si>
  <si>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7/20/NP/2021/1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</si>
  <si>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</si>
  <si>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</si>
  <si>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PEO 10 a LBK 5 v k.ú. Dubenec - následná péče</t>
  </si>
  <si>
    <t>KSO:</t>
  </si>
  <si>
    <t/>
  </si>
  <si>
    <t>CC-CZ:</t>
  </si>
  <si>
    <t>Místo:</t>
  </si>
  <si>
    <t xml:space="preserve"> </t>
  </si>
  <si>
    <t>Datum:</t>
  </si>
  <si>
    <t>27. 4. 2020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</si>
  <si>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</si>
  <si>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</si>
  <si>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</si>
  <si>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</si>
  <si>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</si>
  <si>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</si>
  <si>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</si>
  <si>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</si>
  <si>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</si>
  <si>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</si>
  <si>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</si>
  <si>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</si>
  <si>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</si>
  <si>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</si>
  <si>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</si>
  <si>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</si>
  <si>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</si>
  <si>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</si>
  <si>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</si>
  <si>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</si>
  <si>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</si>
  <si>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</si>
  <si>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</si>
  <si>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</si>
  <si>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</si>
  <si>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</si>
  <si>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</si>
  <si>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</si>
  <si>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</si>
  <si>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</si>
  <si>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</si>
  <si>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</si>
  <si>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</si>
  <si>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</si>
  <si>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</si>
  <si>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</si>
  <si>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</si>
  <si>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</si>
  <si>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</si>
  <si>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</si>
  <si>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</si>
  <si>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</si>
  <si>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</si>
  <si>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</si>
  <si>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</si>
  <si>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</si>
  <si>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</si>
  <si>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</si>
  <si>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</si>
  <si>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02.3/NP</t>
  </si>
  <si>
    <t>Výsadby</t>
  </si>
  <si>
    <t>STA</t>
  </si>
  <si>
    <t>1</t>
  </si>
  <si>
    <t>{1f1bfb9e-d758-407e-bce5-089174225894}</t>
  </si>
  <si>
    <t>2</t>
  </si>
  <si>
    <t>02.3</t>
  </si>
  <si>
    <t>{ad33a58b-0f93-4fd5-831b-91ba5965c37e}</t>
  </si>
  <si>
    <t>KRYCÍ LIST SOUPISU PRACÍ</t>
  </si>
  <si>
    <t>Objekt:</t>
  </si>
  <si>
    <t>02.3/NP - Výsadby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</si>
  <si>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</si>
  <si>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</si>
  <si>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</si>
  <si>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</si>
  <si>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</si>
  <si>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</si>
  <si>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</si>
  <si>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</si>
  <si>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</si>
  <si>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</si>
  <si>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</si>
  <si>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</si>
  <si>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</si>
  <si>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</si>
  <si>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</si>
  <si>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</si>
  <si>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</si>
  <si>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</si>
  <si>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</si>
  <si>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</si>
  <si>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</si>
  <si>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</si>
  <si>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</si>
  <si>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</si>
  <si>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</si>
  <si>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</si>
  <si>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184812111</t>
  </si>
  <si>
    <t>Ošetřování stromů vyrovnání a dorážení kůlů v ovocných sadech</t>
  </si>
  <si>
    <t>kus</t>
  </si>
  <si>
    <t>CS ÚRS 2020 01</t>
  </si>
  <si>
    <t>4</t>
  </si>
  <si>
    <t>1800667397</t>
  </si>
  <si>
    <t>VV</t>
  </si>
  <si>
    <t>"1. rok" 1026+510</t>
  </si>
  <si>
    <t>"2. rok" 1026+510</t>
  </si>
  <si>
    <t>"3. rok" 1026+510</t>
  </si>
  <si>
    <t>Součet</t>
  </si>
  <si>
    <t>M</t>
  </si>
  <si>
    <t>1001</t>
  </si>
  <si>
    <t>Náhrada uhynulých stromů</t>
  </si>
  <si>
    <t>komplet</t>
  </si>
  <si>
    <t>8</t>
  </si>
  <si>
    <t>-1000928866</t>
  </si>
  <si>
    <t>3</t>
  </si>
  <si>
    <t>184813134</t>
  </si>
  <si>
    <t>Ochrana dřevin před okusem zvěří chemicky nátěrem, v rovině nebo ve svahu do 1:5 listnatých, výšky přes 70 cm</t>
  </si>
  <si>
    <t>100 kus</t>
  </si>
  <si>
    <t>2145855013</t>
  </si>
  <si>
    <t>"1.rok včetně materiálu" 1026/100+434/100</t>
  </si>
  <si>
    <t>"2.rok včetně materiálu" 1026/100+434/100</t>
  </si>
  <si>
    <t>"3.rok včetně materiálu" 1026/100+434/100</t>
  </si>
  <si>
    <t>184816111</t>
  </si>
  <si>
    <t>Hnojení sazenic průmyslovými hnojivy v množství do 0,25 kg k jedné sazenici</t>
  </si>
  <si>
    <t>1746227980</t>
  </si>
  <si>
    <t>"stromy + keře, podle množství hnojiva uvedeného výrobcem, 3% každý rok" 46*3</t>
  </si>
  <si>
    <t>5</t>
  </si>
  <si>
    <t>251000</t>
  </si>
  <si>
    <t>hnojivo - pomalurozpustné tablety NPK + Mg, aplikace při výsadbě</t>
  </si>
  <si>
    <t>1399363303</t>
  </si>
  <si>
    <t>"keře, množství stanoveno dle výrobce" 31*3</t>
  </si>
  <si>
    <t>"strom, množství stanoveno dle výrobce" 15*3</t>
  </si>
  <si>
    <t>6</t>
  </si>
  <si>
    <t>184911421</t>
  </si>
  <si>
    <t>Mulčování vysazených rostlin mulčovací kůrou, tl. do 100 mm v rovině nebo na svahu do 1:5</t>
  </si>
  <si>
    <t>m2</t>
  </si>
  <si>
    <t>-1487700748</t>
  </si>
  <si>
    <t>"1. rok, stromy, předpoklad 3%" 15*0,5*0,5</t>
  </si>
  <si>
    <t>"1. rok, keře, předpoklad 3%" 31*0,5*0,5</t>
  </si>
  <si>
    <t>"2. rok, stromy , předpoklad 3%" 15*0,5*0,5</t>
  </si>
  <si>
    <t>"2. rok, keře, předpoklad 3%" 31*0,5*0,5</t>
  </si>
  <si>
    <t>"3. rok, stromy, předpoklad 3%" 15*0,5*0,5</t>
  </si>
  <si>
    <t>"3. rok, keře, předpoklad 3%" 31*0,5*0,5</t>
  </si>
  <si>
    <t>7</t>
  </si>
  <si>
    <t>10391100</t>
  </si>
  <si>
    <t>kůra mulčovací VL</t>
  </si>
  <si>
    <t>m3</t>
  </si>
  <si>
    <t>1252388222</t>
  </si>
  <si>
    <t>"1. rok, stromy, předpoklad 3%" 15*0,5*0,5*0,1</t>
  </si>
  <si>
    <t>"1. rok, keře, předpoklad 3%" 31*0,5*0,5*0,1</t>
  </si>
  <si>
    <t>"2. rok, stromy , předpoklad 3%" 15*0,5*0,5*0,1</t>
  </si>
  <si>
    <t>"2. rok, keře, předpoklad 3%" 31*0,5*0,5*0,1</t>
  </si>
  <si>
    <t>"3. rok, stromy, předpoklad 3%" 15*0,5*0,5*0,1</t>
  </si>
  <si>
    <t>"3. rok, keře, předpoklad 3%" 31*0,5*0,5*0,1</t>
  </si>
  <si>
    <t>184813121</t>
  </si>
  <si>
    <t>Ochrana dřevin před okusem zvěří mechanicky v rovině nebo ve svahu do 1:5, pletivem, výšky do 2 m</t>
  </si>
  <si>
    <t>-1957153789</t>
  </si>
  <si>
    <t>"1. rok, stromy, 5%" 76*0,05</t>
  </si>
  <si>
    <t>"2. rok, stromy, 5%" 76*0,05</t>
  </si>
  <si>
    <t>"3. rok, stromy, 5%" 76*0,05</t>
  </si>
  <si>
    <t>9</t>
  </si>
  <si>
    <t>31324803</t>
  </si>
  <si>
    <t>pletivo drátěné s šestihrannými oky Pz 25/0,8mm v 1m</t>
  </si>
  <si>
    <t>m</t>
  </si>
  <si>
    <t>826823411</t>
  </si>
  <si>
    <t>"1. rok, 5%, liniová výsadba, na výšku 1,5 m" 1,5*76*1,5*0,05</t>
  </si>
  <si>
    <t>"2. rok, 5%, liniová výsadba, na výšku 1,5 m" 1,5*76*1,5*0,05</t>
  </si>
  <si>
    <t>"3. rok, 5%, liniová výsadba, na výšku 1,5 m" 1,5*76*1,5*0,05</t>
  </si>
  <si>
    <t>10</t>
  </si>
  <si>
    <t>185804312</t>
  </si>
  <si>
    <t>Zalití rostlin vodou plochy záhonů jednotlivě přes 20 m2</t>
  </si>
  <si>
    <t>-1027976184</t>
  </si>
  <si>
    <t>"1. rok, 5x, stromy" 25*510*0,001*5</t>
  </si>
  <si>
    <t>"1. rok, 5x keře" 15*1026*0,001*5</t>
  </si>
  <si>
    <t>"1. rok, 3 x ročně trávník, dle aktuálních klimatických podmínek" 14310*3*15*0,001</t>
  </si>
  <si>
    <t>"2. rok, 5x, stromy" 25*510*0,001*5</t>
  </si>
  <si>
    <t>"2. rok, 5x keře" 15*1026*0,001*5</t>
  </si>
  <si>
    <t>"2. rok, 3 x ročně trávník, dle aktuálních klimatických podmínek" 14310*3*15*0,001</t>
  </si>
  <si>
    <t>"3. rok, 5x, stromy" 25*510*0,001*5</t>
  </si>
  <si>
    <t>"3. rok, 5x keře" 15*1026*0,001*5</t>
  </si>
  <si>
    <t>"3. rok, 3 x ročně trávník, dle aktuálních klimatických podmínek" 14310*3*15*0,001</t>
  </si>
  <si>
    <t>11</t>
  </si>
  <si>
    <t>185851121</t>
  </si>
  <si>
    <t>Dovoz vody pro zálivku rostlin na vzdálenost do 1000 m</t>
  </si>
  <si>
    <t>-175506472</t>
  </si>
  <si>
    <t>12</t>
  </si>
  <si>
    <t>185851129</t>
  </si>
  <si>
    <t>Dovoz vody pro zálivku rostlin Příplatek k ceně za každých dalších i započatých 1000 m</t>
  </si>
  <si>
    <t>1864563560</t>
  </si>
  <si>
    <t>13</t>
  </si>
  <si>
    <t>185803111</t>
  </si>
  <si>
    <t>Ošetření trávníku jednorázové v rovině nebo na svahu do 1:5</t>
  </si>
  <si>
    <t>2049761168</t>
  </si>
  <si>
    <t>"1. rok, 2 x ročně" 14310*2</t>
  </si>
  <si>
    <t>"2. rok, 2 x ročně" 14310*2</t>
  </si>
  <si>
    <t>"3. rok, 2 x ročně" 14310*2</t>
  </si>
  <si>
    <t>14</t>
  </si>
  <si>
    <t>184215112</t>
  </si>
  <si>
    <t>Ukotvení dřeviny kůly jedním kůlem, délky přes 1 do 2 m</t>
  </si>
  <si>
    <t>1191067629</t>
  </si>
  <si>
    <t>"1. rok, keře, 5%" 1026*0,05</t>
  </si>
  <si>
    <t>"2. rok, keře, 5%" 1026*0,05</t>
  </si>
  <si>
    <t>"3. rok, keře, 5%" 1026*0,05</t>
  </si>
  <si>
    <t>"1. rok, stromy, 5%" 434*0,05</t>
  </si>
  <si>
    <t>"2. rok, stromy, 5%" 434*0,05</t>
  </si>
  <si>
    <t>"3. rok, stromy, 5%" 434*0,05</t>
  </si>
  <si>
    <t>184215132</t>
  </si>
  <si>
    <t>Ukotvení dřeviny kůly třemi kůly, délky přes 1 do 2 m</t>
  </si>
  <si>
    <t>1342855323</t>
  </si>
  <si>
    <t>"1. rok, stromy v linii, 5%" 76*0,05</t>
  </si>
  <si>
    <t>"2. rok, stromy v linii, 5%" 76*0,05</t>
  </si>
  <si>
    <t>"3. rok, stromy v linii, 5%" 76*0,05</t>
  </si>
  <si>
    <t>16</t>
  </si>
  <si>
    <t>60514101</t>
  </si>
  <si>
    <t>řezivo jehličnaté lať 10-25cm2</t>
  </si>
  <si>
    <t>CS ÚRS 2021 01</t>
  </si>
  <si>
    <t>-197435143</t>
  </si>
  <si>
    <t>"kůly pro označení keřů, 5%, každý rok" 1026*0,04*0,04*1,2*0,05*3</t>
  </si>
  <si>
    <t>17</t>
  </si>
  <si>
    <t>60591253</t>
  </si>
  <si>
    <t>kůl vyvazovací dřevěný impregnovaný D 8cm dl 2m</t>
  </si>
  <si>
    <t>-993397799</t>
  </si>
  <si>
    <t>"1. rok, stromy, 5%" 76*3*0,05+434*0,05</t>
  </si>
  <si>
    <t>"2. rok, stromy, 5%" 76*3*0,05+434*0,05</t>
  </si>
  <si>
    <t>"3. rok, stromy, 5%" 76*3*0,05+434*0,05</t>
  </si>
  <si>
    <t>18</t>
  </si>
  <si>
    <t>60591320</t>
  </si>
  <si>
    <t>kulatina odkorněná D 7-15cm do dl 5m</t>
  </si>
  <si>
    <t>1340017460</t>
  </si>
  <si>
    <t>"1. rok, stromy, 5%" 76*0,05*0,5*3</t>
  </si>
  <si>
    <t>"2. rok, stromy, 5%" 76*0,05*0,5*3</t>
  </si>
  <si>
    <t>"3. rok, stromy, 5%" 76*0,05*0,5*3</t>
  </si>
  <si>
    <t>Svislé a kompletní konstrukce</t>
  </si>
  <si>
    <t>19</t>
  </si>
  <si>
    <t>348951240</t>
  </si>
  <si>
    <t>Oplocení lesních kultur dřevěnými kůly průměru do 120 mm, bez impregnace, v osové vzdálenosti 3 m, v oplocení výšky 1,5 m, s 5 až 7 řadami ocelového drátu taženého, průměru 3 mm</t>
  </si>
  <si>
    <t>1185439935</t>
  </si>
  <si>
    <t>"1.rok, 5%" (104*6+104*5+95,7+96+100,4)*0,05</t>
  </si>
  <si>
    <t>"2.rok, 5%" (104*6+104*5+95,7+96+100,4)*0,05</t>
  </si>
  <si>
    <t>"3.rok, 5%" (104*6+104*5+95,7+96+100,4)*0,05</t>
  </si>
  <si>
    <t>998</t>
  </si>
  <si>
    <t>Přesun hmot</t>
  </si>
  <si>
    <t>20</t>
  </si>
  <si>
    <t>998315011</t>
  </si>
  <si>
    <t>Přesun hmot pro porosty ochranné včetně břehových jakéhokoliv rozsahu dopravní vzdálenost do 100 m</t>
  </si>
  <si>
    <t>t</t>
  </si>
  <si>
    <t>-931572665</t>
  </si>
  <si>
    <t>02.3 - Výsadby</t>
  </si>
  <si>
    <t xml:space="preserve">      18 - Zemní práce - povrchové úpravy terénu</t>
  </si>
  <si>
    <t xml:space="preserve">        99 - Přesuny hmot a sutí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</si>
  <si>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</si>
  <si>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</si>
  <si>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233499024</t>
  </si>
  <si>
    <t>"plocha biokoridoru s odečtením plochy, kde bylo provedeno sejmutí ornice a následné rozprostření v rámci SO 2.1 a 2.2" 1950</t>
  </si>
  <si>
    <t>181451122</t>
  </si>
  <si>
    <t>Založení trávníku na půdě předem připravené plochy přes 1000 m2 výsevem včetně utažení lučního na svahu přes 1:5 do 1:2</t>
  </si>
  <si>
    <t>-1303524129</t>
  </si>
  <si>
    <t>00572474</t>
  </si>
  <si>
    <t>osivo směs travní krajinná-svahová</t>
  </si>
  <si>
    <t>kg</t>
  </si>
  <si>
    <t>-660419450</t>
  </si>
  <si>
    <t>1950*0,025</t>
  </si>
  <si>
    <t>-2137662305</t>
  </si>
  <si>
    <t>"stromy, oplocenky" 434</t>
  </si>
  <si>
    <t>"keře" 1026</t>
  </si>
  <si>
    <t>-875764096</t>
  </si>
  <si>
    <t>"stromy v linii" 76</t>
  </si>
  <si>
    <t>-1079240716</t>
  </si>
  <si>
    <t>"stromy" 76*3+434</t>
  </si>
  <si>
    <t>991240691</t>
  </si>
  <si>
    <t>"kůly pro označení keřů" 1026*0,04*0,04*1,2</t>
  </si>
  <si>
    <t>1135369043</t>
  </si>
  <si>
    <t>"příčka spojovací dl. 50 cm, ke každému stromu 3 ks" 0,5*3*76</t>
  </si>
  <si>
    <t>184802111</t>
  </si>
  <si>
    <t>Chemické odplevelení půdy před založením kultury, trávníku nebo zpevněných ploch o výměře jednotlivě přes 20 m2 v rovině nebo na svahu do 1:5 postřikem na široko</t>
  </si>
  <si>
    <t>1160950898</t>
  </si>
  <si>
    <t>-159667316</t>
  </si>
  <si>
    <t>"stromy + keře, podle množství hnojiva uvedeného výrobcem" 510+1026</t>
  </si>
  <si>
    <t>1584890829</t>
  </si>
  <si>
    <t>"keře, množství stanoveno dle výrobce" 1026</t>
  </si>
  <si>
    <t>"strom, množství stanoveno dle výrobce" 510</t>
  </si>
  <si>
    <t>1946788697</t>
  </si>
  <si>
    <t>"stromy" (434+76)*0,5*0,5</t>
  </si>
  <si>
    <t>"keře" 1026*0,5*0,5</t>
  </si>
  <si>
    <t>-87427459</t>
  </si>
  <si>
    <t>"stromy" (434+76)*0,5*0,5*0,1</t>
  </si>
  <si>
    <t>"keře" 1026*0,5*0,5*0,1</t>
  </si>
  <si>
    <t>-2108775201</t>
  </si>
  <si>
    <t>"první seč v celé ploše biokoridoru" 6400+5600+360+1950</t>
  </si>
  <si>
    <t>Zemní práce - povrchové úpravy terénu</t>
  </si>
  <si>
    <t>0001</t>
  </si>
  <si>
    <t>Dub letní /Quercus robur/ min. 150 cm, PK</t>
  </si>
  <si>
    <t>1973863294</t>
  </si>
  <si>
    <t>"A" 18</t>
  </si>
  <si>
    <t>"C1" 2</t>
  </si>
  <si>
    <t>"C2" 2</t>
  </si>
  <si>
    <t>"C3" 2</t>
  </si>
  <si>
    <t>"linie" 10</t>
  </si>
  <si>
    <t>0002</t>
  </si>
  <si>
    <t>Dub zimní /Quercus petraea/ min. 150 cm, PK</t>
  </si>
  <si>
    <t>-574150060</t>
  </si>
  <si>
    <t>"A" 12</t>
  </si>
  <si>
    <t>"B" 25</t>
  </si>
  <si>
    <t xml:space="preserve">"C1" 5 </t>
  </si>
  <si>
    <t xml:space="preserve">"C2" 8 </t>
  </si>
  <si>
    <t>"C3" 6</t>
  </si>
  <si>
    <t>"linie" 30</t>
  </si>
  <si>
    <t>0003</t>
  </si>
  <si>
    <t>Javor babyka /Acer campestre/ min. 150 cm, PK</t>
  </si>
  <si>
    <t>-779060541</t>
  </si>
  <si>
    <t>"A" 36</t>
  </si>
  <si>
    <t>"C1" 4</t>
  </si>
  <si>
    <t>"C2" 4</t>
  </si>
  <si>
    <t>0004</t>
  </si>
  <si>
    <t>Habr obecný /Carpinus betulus/ min. 150 cm, PK</t>
  </si>
  <si>
    <t>31342892</t>
  </si>
  <si>
    <t>"A" 60</t>
  </si>
  <si>
    <t>"B" 50</t>
  </si>
  <si>
    <t>"C2" 6</t>
  </si>
  <si>
    <t>"C3" 8</t>
  </si>
  <si>
    <t>0005</t>
  </si>
  <si>
    <t>Javor mléč /Acer platanoides/ min. 150 cm, PK</t>
  </si>
  <si>
    <t>-2036756019</t>
  </si>
  <si>
    <t>"A" 30</t>
  </si>
  <si>
    <t>"C3" 4</t>
  </si>
  <si>
    <t>0006</t>
  </si>
  <si>
    <t>Bříza bradavičnatá /Betula pendula/ min. 150 cm, PK</t>
  </si>
  <si>
    <t>-623423042</t>
  </si>
  <si>
    <t>"C1" 6</t>
  </si>
  <si>
    <t>0007</t>
  </si>
  <si>
    <t>Lípa srdčitá /Tilia cordata/ min. 150 cm, PK</t>
  </si>
  <si>
    <t>-1086475920</t>
  </si>
  <si>
    <t>"B" 30</t>
  </si>
  <si>
    <t>"linie" 27</t>
  </si>
  <si>
    <t>22</t>
  </si>
  <si>
    <t>0008</t>
  </si>
  <si>
    <t>Buk lesní /Fagus sylvatica/ min. 150 cm, PK</t>
  </si>
  <si>
    <t>-1252933568</t>
  </si>
  <si>
    <t>23</t>
  </si>
  <si>
    <t>0009</t>
  </si>
  <si>
    <t>Třešeň ptačí / Prunus avium/ min. 150 cm, PK</t>
  </si>
  <si>
    <t>590760444</t>
  </si>
  <si>
    <t>24</t>
  </si>
  <si>
    <t>0010L</t>
  </si>
  <si>
    <t>Lípa velkolistá /Tilia platyphyllos/ min. 150 cm, PK</t>
  </si>
  <si>
    <t>1417224168</t>
  </si>
  <si>
    <t>"linie" 9</t>
  </si>
  <si>
    <t>25</t>
  </si>
  <si>
    <t>0021</t>
  </si>
  <si>
    <t>Vrba jíva /Salix caprea/ 40 - 60 cm, 2 - 3 výhony</t>
  </si>
  <si>
    <t>1257803260</t>
  </si>
  <si>
    <t>"A" 66</t>
  </si>
  <si>
    <t>"B" 55</t>
  </si>
  <si>
    <t>"C1" 8</t>
  </si>
  <si>
    <t xml:space="preserve">"C2" 0 </t>
  </si>
  <si>
    <t>26</t>
  </si>
  <si>
    <t>0022</t>
  </si>
  <si>
    <t>Hloh obecný /Crataegus laevigata/ 40 - 60 cm, 2 - 3 výhony</t>
  </si>
  <si>
    <t>2058724360</t>
  </si>
  <si>
    <t>"A" 120</t>
  </si>
  <si>
    <t>"B" 100</t>
  </si>
  <si>
    <t>"C1" 10</t>
  </si>
  <si>
    <t>"C2" 8</t>
  </si>
  <si>
    <t>"C3" 10</t>
  </si>
  <si>
    <t>27</t>
  </si>
  <si>
    <t>0023</t>
  </si>
  <si>
    <t>Trnka obecná /Prunus spinosa/ 40 - 60 cm, 2 - 3 výhony</t>
  </si>
  <si>
    <t>-1446689303</t>
  </si>
  <si>
    <t>28</t>
  </si>
  <si>
    <t>0024</t>
  </si>
  <si>
    <t>Zimolez obecný /Lonicera xylosteum/ 40 - 60 cm, 2 - 3 výhony</t>
  </si>
  <si>
    <t>1888640669</t>
  </si>
  <si>
    <t>29</t>
  </si>
  <si>
    <t>0025</t>
  </si>
  <si>
    <t xml:space="preserve">Líska obecná /Corylus avellana/ 40 - 60 cm, 2 - 3  výhony</t>
  </si>
  <si>
    <t>-387975003</t>
  </si>
  <si>
    <t>30</t>
  </si>
  <si>
    <t>183101114</t>
  </si>
  <si>
    <t>Hloubení jamek pro vysazování rostlin v zemině tř.1 až 4 bez výměny půdy v rovině nebo na svahu do 1:5, objemu přes 0,05 do 0,125 m3</t>
  </si>
  <si>
    <t>-1185246138</t>
  </si>
  <si>
    <t>31</t>
  </si>
  <si>
    <t>183101115</t>
  </si>
  <si>
    <t>Hloubení jamek pro vysazování rostlin v zemině tř.1 až 4 bez výměny půdy v rovině nebo na svahu do 1:5, objemu přes 0,125 do 0,40 m3</t>
  </si>
  <si>
    <t>-1438169409</t>
  </si>
  <si>
    <t>"stromy skupiny" 434</t>
  </si>
  <si>
    <t>"stromy linie" 76</t>
  </si>
  <si>
    <t>32</t>
  </si>
  <si>
    <t>184004415</t>
  </si>
  <si>
    <t>Výsadba sazenic bez vykopání jamek a bez donesení hlíny stromů (odrostků) v. přes 1500 do 3000 mm, jamky o průměru 700 mm, hl. 700 mm</t>
  </si>
  <si>
    <t>404952596</t>
  </si>
  <si>
    <t>33</t>
  </si>
  <si>
    <t>184004612</t>
  </si>
  <si>
    <t>Výsadba sazenic bez vykopání jamek a bez donesení hlíny stromů nebo keřů s kořenovým balem v jutovém obalu, o průměru balu přes 200 mm do 300 mm, do jamky o průměru 350 mm, hl. 350 mm</t>
  </si>
  <si>
    <t>-1220977883</t>
  </si>
  <si>
    <t>34</t>
  </si>
  <si>
    <t>-1041785593</t>
  </si>
  <si>
    <t>"keře, včetně materiálu"1026/100</t>
  </si>
  <si>
    <t>"stromy, včetně materiálu" 510/100</t>
  </si>
  <si>
    <t xml:space="preserve">Součet </t>
  </si>
  <si>
    <t>35</t>
  </si>
  <si>
    <t>-2081342430</t>
  </si>
  <si>
    <t>"stromy" 76</t>
  </si>
  <si>
    <t>36</t>
  </si>
  <si>
    <t>-650601753</t>
  </si>
  <si>
    <t>"liniová výsadba, na výšku 1,5 m" 1,5*76*1,5</t>
  </si>
  <si>
    <t>37</t>
  </si>
  <si>
    <t>-940765780</t>
  </si>
  <si>
    <t>"3 x v roce výsadby" 14310*3*15*0,001</t>
  </si>
  <si>
    <t>"5x, stromy" 100*510*0,001*1+20*510*0,001*4</t>
  </si>
  <si>
    <t>"5x keře" 20*1026*0,001*1+10*1026*0,001*4</t>
  </si>
  <si>
    <t>38</t>
  </si>
  <si>
    <t>2000724881</t>
  </si>
  <si>
    <t>39</t>
  </si>
  <si>
    <t>157068952</t>
  </si>
  <si>
    <t>99</t>
  </si>
  <si>
    <t>Přesuny hmot a sutí</t>
  </si>
  <si>
    <t>40</t>
  </si>
  <si>
    <t>-1666995109</t>
  </si>
  <si>
    <t>41</t>
  </si>
  <si>
    <t>05202</t>
  </si>
  <si>
    <t>dřevěné bidlo, prům. 15 až 20 mm, dl. 300 mm</t>
  </si>
  <si>
    <t>-1241299555</t>
  </si>
  <si>
    <t>"berličky pro dravce, materiál pro dokončení" 30</t>
  </si>
  <si>
    <t>42</t>
  </si>
  <si>
    <t>1446657955</t>
  </si>
  <si>
    <t>"A" 104*6</t>
  </si>
  <si>
    <t>"B" 104*5</t>
  </si>
  <si>
    <t>"C1" 95,7</t>
  </si>
  <si>
    <t>"C2" 96</t>
  </si>
  <si>
    <t>"C3" 100,4</t>
  </si>
  <si>
    <t>43</t>
  </si>
  <si>
    <t>348952261</t>
  </si>
  <si>
    <t>Oplocení lesních kultur dřevěnými kůly vrata z plotových tyček, výšky 1,5 m, plochy do 2 m2</t>
  </si>
  <si>
    <t>1836906194</t>
  </si>
  <si>
    <t>"A" 2*6</t>
  </si>
  <si>
    <t>"B" 2*5</t>
  </si>
  <si>
    <t>44</t>
  </si>
  <si>
    <t>R3001</t>
  </si>
  <si>
    <t>Dokončovací práce na berličkách pro dravce_x000d_
zahrnuje kompletaci berliček včetně bidla, spojovací materiál</t>
  </si>
  <si>
    <t>ks</t>
  </si>
  <si>
    <t>-707257420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</si>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</sst>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7/20/NP/2021/1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Poldr PEO 10 a LBK 5 v k.ú. Dubenec - následná péče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27. 4. 2020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'02.3-NP - Výsadby'!J30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'02.3-NP - Výsadby'!P83</f>
        <v>0</v>
      </c>
      <c r="AV55" s="121">
        <f>'02.3-NP - Výsadby'!J33</f>
        <v>0</v>
      </c>
      <c r="AW55" s="121">
        <f>'02.3-NP - Výsadby'!J34</f>
        <v>0</v>
      </c>
      <c r="AX55" s="121">
        <f>'02.3-NP - Výsadby'!J35</f>
        <v>0</v>
      </c>
      <c r="AY55" s="121">
        <f>'02.3-NP - Výsadby'!J36</f>
        <v>0</v>
      </c>
      <c r="AZ55" s="121">
        <f>'02.3-NP - Výsadby'!F33</f>
        <v>0</v>
      </c>
      <c r="BA55" s="121">
        <f>'02.3-NP - Výsadby'!F34</f>
        <v>0</v>
      </c>
      <c r="BB55" s="121">
        <f>'02.3-NP - Výsadby'!F35</f>
        <v>0</v>
      </c>
      <c r="BC55" s="121">
        <f>'02.3-NP - Výsadby'!F36</f>
        <v>0</v>
      </c>
      <c r="BD55" s="123">
        <f>'02.3-NP - Výsadby'!F37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75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'02.3 - Výsadby'!J30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5">
        <v>0</v>
      </c>
      <c r="AT56" s="126">
        <f>ROUND(SUM(AV56:AW56),2)</f>
        <v>0</v>
      </c>
      <c r="AU56" s="127">
        <f>'02.3 - Výsadby'!P84</f>
        <v>0</v>
      </c>
      <c r="AV56" s="126">
        <f>'02.3 - Výsadby'!J33</f>
        <v>0</v>
      </c>
      <c r="AW56" s="126">
        <f>'02.3 - Výsadby'!J34</f>
        <v>0</v>
      </c>
      <c r="AX56" s="126">
        <f>'02.3 - Výsadby'!J35</f>
        <v>0</v>
      </c>
      <c r="AY56" s="126">
        <f>'02.3 - Výsadby'!J36</f>
        <v>0</v>
      </c>
      <c r="AZ56" s="126">
        <f>'02.3 - Výsadby'!F33</f>
        <v>0</v>
      </c>
      <c r="BA56" s="126">
        <f>'02.3 - Výsadby'!F34</f>
        <v>0</v>
      </c>
      <c r="BB56" s="126">
        <f>'02.3 - Výsadby'!F35</f>
        <v>0</v>
      </c>
      <c r="BC56" s="126">
        <f>'02.3 - Výsadby'!F36</f>
        <v>0</v>
      </c>
      <c r="BD56" s="128">
        <f>'02.3 - Výsadby'!F37</f>
        <v>0</v>
      </c>
      <c r="BE56" s="7"/>
      <c r="BT56" s="124" t="s">
        <v>77</v>
      </c>
      <c r="BV56" s="124" t="s">
        <v>71</v>
      </c>
      <c r="BW56" s="124" t="s">
        <v>81</v>
      </c>
      <c r="BX56" s="124" t="s">
        <v>5</v>
      </c>
      <c r="CL56" s="124" t="s">
        <v>19</v>
      </c>
      <c r="CM56" s="124" t="s">
        <v>79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O7URb3GPPXf+WzMWTNqL1nFXM4JzC2HUI1Y6tOnCFKGVRroBThPKqEep/cXOy+wGievrId7JWcG8ulw3+mNf7Q==" hashValue="vwSPL6H7Ukpeh0ul3S0sJGjP4SmXxBHopzrwwCeTrZkR/lpXg2VShiW/p4Lefo440pKjIjy7KQvEb/ip0kihy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2.3-NP - Výsadby'!C2" display="/"/>
    <hyperlink ref="A56" location="'02.3 - Výsadb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Poldr PEO 10 a LBK 5 v k.ú. Dubenec - následná péče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ROUND((SUM(BE83:BE182)),  2)</f>
        <v>0</v>
      </c>
      <c r="G33" s="39"/>
      <c r="H33" s="39"/>
      <c r="I33" s="149">
        <v>0.20999999999999999</v>
      </c>
      <c r="J33" s="148">
        <f>ROUND(((SUM(BE83:BE182))*I33),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ROUND((SUM(BF83:BF182)),  2)</f>
        <v>0</v>
      </c>
      <c r="G34" s="39"/>
      <c r="H34" s="39"/>
      <c r="I34" s="149">
        <v>0.14999999999999999</v>
      </c>
      <c r="J34" s="148">
        <f>ROUND(((SUM(BF83:BF182))*I34),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ROUND((SUM(BG83:BG182)),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ROUND((SUM(BH83:BH182)),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ROUND((SUM(BI83:BI182)),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Poldr PEO 10 a LBK 5 v k.ú. Dubenec - následná péče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02.3/NP -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90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91</v>
      </c>
      <c r="E62" s="175"/>
      <c r="F62" s="175"/>
      <c r="G62" s="175"/>
      <c r="H62" s="175"/>
      <c r="I62" s="175"/>
      <c r="J62" s="176">
        <f>J175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92</v>
      </c>
      <c r="E63" s="175"/>
      <c r="F63" s="175"/>
      <c r="G63" s="175"/>
      <c r="H63" s="175"/>
      <c r="I63" s="175"/>
      <c r="J63" s="176">
        <f>J181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Poldr PEO 10 a LBK 5 v k.ú. Dubenec - následná péče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02.3/NP - Výsadby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27. 4. 2020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94</v>
      </c>
      <c r="D82" s="181" t="s">
        <v>54</v>
      </c>
      <c r="E82" s="181" t="s">
        <v>50</v>
      </c>
      <c r="F82" s="181" t="s">
        <v>51</v>
      </c>
      <c r="G82" s="181" t="s">
        <v>95</v>
      </c>
      <c r="H82" s="181" t="s">
        <v>96</v>
      </c>
      <c r="I82" s="181" t="s">
        <v>97</v>
      </c>
      <c r="J82" s="181" t="s">
        <v>87</v>
      </c>
      <c r="K82" s="182" t="s">
        <v>98</v>
      </c>
      <c r="L82" s="183"/>
      <c r="M82" s="93" t="s">
        <v>19</v>
      </c>
      <c r="N82" s="94" t="s">
        <v>39</v>
      </c>
      <c r="O82" s="94" t="s">
        <v>99</v>
      </c>
      <c r="P82" s="94" t="s">
        <v>100</v>
      </c>
      <c r="Q82" s="94" t="s">
        <v>101</v>
      </c>
      <c r="R82" s="94" t="s">
        <v>102</v>
      </c>
      <c r="S82" s="94" t="s">
        <v>103</v>
      </c>
      <c r="T82" s="95" t="s">
        <v>104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105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2.9306410000000001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88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106</v>
      </c>
      <c r="F84" s="192" t="s">
        <v>107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P85+P175+P181</f>
        <v>0</v>
      </c>
      <c r="Q84" s="197"/>
      <c r="R84" s="198">
        <f>R85+R175+R181</f>
        <v>2.9306410000000001</v>
      </c>
      <c r="S84" s="197"/>
      <c r="T84" s="199">
        <f>T85+T175+T181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108</v>
      </c>
      <c r="BK84" s="202">
        <f>BK85+BK175+BK181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109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SUM(P86:P174)</f>
        <v>0</v>
      </c>
      <c r="Q85" s="197"/>
      <c r="R85" s="198">
        <f>SUM(R86:R174)</f>
        <v>1.5950680000000002</v>
      </c>
      <c r="S85" s="197"/>
      <c r="T85" s="199">
        <f>SUM(T86:T174)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108</v>
      </c>
      <c r="BK85" s="202">
        <f>SUM(BK86:BK174)</f>
        <v>0</v>
      </c>
    </row>
    <row r="86" s="2" customFormat="1" ht="16.5" customHeight="1">
      <c r="A86" s="39"/>
      <c r="B86" s="40"/>
      <c r="C86" s="205" t="s">
        <v>77</v>
      </c>
      <c r="D86" s="205" t="s">
        <v>110</v>
      </c>
      <c r="E86" s="206" t="s">
        <v>111</v>
      </c>
      <c r="F86" s="207" t="s">
        <v>112</v>
      </c>
      <c r="G86" s="208" t="s">
        <v>113</v>
      </c>
      <c r="H86" s="209">
        <v>4608</v>
      </c>
      <c r="I86" s="210"/>
      <c r="J86" s="211">
        <f>ROUND(I86*H86,2)</f>
        <v>0</v>
      </c>
      <c r="K86" s="207" t="s">
        <v>114</v>
      </c>
      <c r="L86" s="45"/>
      <c r="M86" s="212" t="s">
        <v>19</v>
      </c>
      <c r="N86" s="213" t="s">
        <v>40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115</v>
      </c>
      <c r="AT86" s="216" t="s">
        <v>110</v>
      </c>
      <c r="AU86" s="216" t="s">
        <v>79</v>
      </c>
      <c r="AY86" s="18" t="s">
        <v>108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77</v>
      </c>
      <c r="BK86" s="217">
        <f>ROUND(I86*H86,2)</f>
        <v>0</v>
      </c>
      <c r="BL86" s="18" t="s">
        <v>115</v>
      </c>
      <c r="BM86" s="216" t="s">
        <v>116</v>
      </c>
    </row>
    <row r="87" s="13" customFormat="1">
      <c r="A87" s="13"/>
      <c r="B87" s="218"/>
      <c r="C87" s="219"/>
      <c r="D87" s="220" t="s">
        <v>117</v>
      </c>
      <c r="E87" s="221" t="s">
        <v>19</v>
      </c>
      <c r="F87" s="222" t="s">
        <v>118</v>
      </c>
      <c r="G87" s="219"/>
      <c r="H87" s="223">
        <v>1536</v>
      </c>
      <c r="I87" s="224"/>
      <c r="J87" s="219"/>
      <c r="K87" s="219"/>
      <c r="L87" s="225"/>
      <c r="M87" s="226"/>
      <c r="N87" s="227"/>
      <c r="O87" s="227"/>
      <c r="P87" s="227"/>
      <c r="Q87" s="227"/>
      <c r="R87" s="227"/>
      <c r="S87" s="227"/>
      <c r="T87" s="22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9" t="s">
        <v>117</v>
      </c>
      <c r="AU87" s="229" t="s">
        <v>79</v>
      </c>
      <c r="AV87" s="13" t="s">
        <v>79</v>
      </c>
      <c r="AW87" s="13" t="s">
        <v>31</v>
      </c>
      <c r="AX87" s="13" t="s">
        <v>69</v>
      </c>
      <c r="AY87" s="229" t="s">
        <v>108</v>
      </c>
    </row>
    <row r="88" s="13" customFormat="1">
      <c r="A88" s="13"/>
      <c r="B88" s="218"/>
      <c r="C88" s="219"/>
      <c r="D88" s="220" t="s">
        <v>117</v>
      </c>
      <c r="E88" s="221" t="s">
        <v>19</v>
      </c>
      <c r="F88" s="222" t="s">
        <v>119</v>
      </c>
      <c r="G88" s="219"/>
      <c r="H88" s="223">
        <v>1536</v>
      </c>
      <c r="I88" s="224"/>
      <c r="J88" s="219"/>
      <c r="K88" s="219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117</v>
      </c>
      <c r="AU88" s="229" t="s">
        <v>79</v>
      </c>
      <c r="AV88" s="13" t="s">
        <v>79</v>
      </c>
      <c r="AW88" s="13" t="s">
        <v>31</v>
      </c>
      <c r="AX88" s="13" t="s">
        <v>69</v>
      </c>
      <c r="AY88" s="229" t="s">
        <v>108</v>
      </c>
    </row>
    <row r="89" s="13" customFormat="1">
      <c r="A89" s="13"/>
      <c r="B89" s="218"/>
      <c r="C89" s="219"/>
      <c r="D89" s="220" t="s">
        <v>117</v>
      </c>
      <c r="E89" s="221" t="s">
        <v>19</v>
      </c>
      <c r="F89" s="222" t="s">
        <v>120</v>
      </c>
      <c r="G89" s="219"/>
      <c r="H89" s="223">
        <v>1536</v>
      </c>
      <c r="I89" s="224"/>
      <c r="J89" s="219"/>
      <c r="K89" s="219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117</v>
      </c>
      <c r="AU89" s="229" t="s">
        <v>79</v>
      </c>
      <c r="AV89" s="13" t="s">
        <v>79</v>
      </c>
      <c r="AW89" s="13" t="s">
        <v>31</v>
      </c>
      <c r="AX89" s="13" t="s">
        <v>69</v>
      </c>
      <c r="AY89" s="229" t="s">
        <v>108</v>
      </c>
    </row>
    <row r="90" s="14" customFormat="1">
      <c r="A90" s="14"/>
      <c r="B90" s="230"/>
      <c r="C90" s="231"/>
      <c r="D90" s="220" t="s">
        <v>117</v>
      </c>
      <c r="E90" s="232" t="s">
        <v>19</v>
      </c>
      <c r="F90" s="233" t="s">
        <v>121</v>
      </c>
      <c r="G90" s="231"/>
      <c r="H90" s="234">
        <v>4608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117</v>
      </c>
      <c r="AU90" s="240" t="s">
        <v>79</v>
      </c>
      <c r="AV90" s="14" t="s">
        <v>115</v>
      </c>
      <c r="AW90" s="14" t="s">
        <v>31</v>
      </c>
      <c r="AX90" s="14" t="s">
        <v>77</v>
      </c>
      <c r="AY90" s="240" t="s">
        <v>108</v>
      </c>
    </row>
    <row r="91" s="2" customFormat="1" ht="24.15" customHeight="1">
      <c r="A91" s="39"/>
      <c r="B91" s="40"/>
      <c r="C91" s="241" t="s">
        <v>79</v>
      </c>
      <c r="D91" s="241" t="s">
        <v>122</v>
      </c>
      <c r="E91" s="242" t="s">
        <v>123</v>
      </c>
      <c r="F91" s="243" t="s">
        <v>124</v>
      </c>
      <c r="G91" s="244" t="s">
        <v>125</v>
      </c>
      <c r="H91" s="245">
        <v>1</v>
      </c>
      <c r="I91" s="246"/>
      <c r="J91" s="247">
        <f>ROUND(I91*H91,2)</f>
        <v>0</v>
      </c>
      <c r="K91" s="243" t="s">
        <v>19</v>
      </c>
      <c r="L91" s="248"/>
      <c r="M91" s="249" t="s">
        <v>19</v>
      </c>
      <c r="N91" s="250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126</v>
      </c>
      <c r="AT91" s="216" t="s">
        <v>122</v>
      </c>
      <c r="AU91" s="216" t="s">
        <v>79</v>
      </c>
      <c r="AY91" s="18" t="s">
        <v>108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115</v>
      </c>
      <c r="BM91" s="216" t="s">
        <v>127</v>
      </c>
    </row>
    <row r="92" s="13" customFormat="1">
      <c r="A92" s="13"/>
      <c r="B92" s="218"/>
      <c r="C92" s="219"/>
      <c r="D92" s="220" t="s">
        <v>117</v>
      </c>
      <c r="E92" s="221" t="s">
        <v>19</v>
      </c>
      <c r="F92" s="222" t="s">
        <v>77</v>
      </c>
      <c r="G92" s="219"/>
      <c r="H92" s="223">
        <v>1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117</v>
      </c>
      <c r="AU92" s="229" t="s">
        <v>79</v>
      </c>
      <c r="AV92" s="13" t="s">
        <v>79</v>
      </c>
      <c r="AW92" s="13" t="s">
        <v>31</v>
      </c>
      <c r="AX92" s="13" t="s">
        <v>77</v>
      </c>
      <c r="AY92" s="229" t="s">
        <v>108</v>
      </c>
    </row>
    <row r="93" s="2" customFormat="1">
      <c r="A93" s="39"/>
      <c r="B93" s="40"/>
      <c r="C93" s="205" t="s">
        <v>128</v>
      </c>
      <c r="D93" s="205" t="s">
        <v>110</v>
      </c>
      <c r="E93" s="206" t="s">
        <v>129</v>
      </c>
      <c r="F93" s="207" t="s">
        <v>130</v>
      </c>
      <c r="G93" s="208" t="s">
        <v>131</v>
      </c>
      <c r="H93" s="209">
        <v>43.799999999999997</v>
      </c>
      <c r="I93" s="210"/>
      <c r="J93" s="211">
        <f>ROUND(I93*H93,2)</f>
        <v>0</v>
      </c>
      <c r="K93" s="207" t="s">
        <v>114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115</v>
      </c>
      <c r="AT93" s="216" t="s">
        <v>110</v>
      </c>
      <c r="AU93" s="216" t="s">
        <v>79</v>
      </c>
      <c r="AY93" s="18" t="s">
        <v>108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115</v>
      </c>
      <c r="BM93" s="216" t="s">
        <v>132</v>
      </c>
    </row>
    <row r="94" s="13" customFormat="1">
      <c r="A94" s="13"/>
      <c r="B94" s="218"/>
      <c r="C94" s="219"/>
      <c r="D94" s="220" t="s">
        <v>117</v>
      </c>
      <c r="E94" s="221" t="s">
        <v>19</v>
      </c>
      <c r="F94" s="222" t="s">
        <v>133</v>
      </c>
      <c r="G94" s="219"/>
      <c r="H94" s="223">
        <v>14.6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117</v>
      </c>
      <c r="AU94" s="229" t="s">
        <v>79</v>
      </c>
      <c r="AV94" s="13" t="s">
        <v>79</v>
      </c>
      <c r="AW94" s="13" t="s">
        <v>31</v>
      </c>
      <c r="AX94" s="13" t="s">
        <v>69</v>
      </c>
      <c r="AY94" s="229" t="s">
        <v>108</v>
      </c>
    </row>
    <row r="95" s="13" customFormat="1">
      <c r="A95" s="13"/>
      <c r="B95" s="218"/>
      <c r="C95" s="219"/>
      <c r="D95" s="220" t="s">
        <v>117</v>
      </c>
      <c r="E95" s="221" t="s">
        <v>19</v>
      </c>
      <c r="F95" s="222" t="s">
        <v>134</v>
      </c>
      <c r="G95" s="219"/>
      <c r="H95" s="223">
        <v>14.6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117</v>
      </c>
      <c r="AU95" s="229" t="s">
        <v>79</v>
      </c>
      <c r="AV95" s="13" t="s">
        <v>79</v>
      </c>
      <c r="AW95" s="13" t="s">
        <v>31</v>
      </c>
      <c r="AX95" s="13" t="s">
        <v>69</v>
      </c>
      <c r="AY95" s="229" t="s">
        <v>108</v>
      </c>
    </row>
    <row r="96" s="13" customFormat="1">
      <c r="A96" s="13"/>
      <c r="B96" s="218"/>
      <c r="C96" s="219"/>
      <c r="D96" s="220" t="s">
        <v>117</v>
      </c>
      <c r="E96" s="221" t="s">
        <v>19</v>
      </c>
      <c r="F96" s="222" t="s">
        <v>135</v>
      </c>
      <c r="G96" s="219"/>
      <c r="H96" s="223">
        <v>14.6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117</v>
      </c>
      <c r="AU96" s="229" t="s">
        <v>79</v>
      </c>
      <c r="AV96" s="13" t="s">
        <v>79</v>
      </c>
      <c r="AW96" s="13" t="s">
        <v>31</v>
      </c>
      <c r="AX96" s="13" t="s">
        <v>69</v>
      </c>
      <c r="AY96" s="229" t="s">
        <v>108</v>
      </c>
    </row>
    <row r="97" s="14" customFormat="1">
      <c r="A97" s="14"/>
      <c r="B97" s="230"/>
      <c r="C97" s="231"/>
      <c r="D97" s="220" t="s">
        <v>117</v>
      </c>
      <c r="E97" s="232" t="s">
        <v>19</v>
      </c>
      <c r="F97" s="233" t="s">
        <v>121</v>
      </c>
      <c r="G97" s="231"/>
      <c r="H97" s="234">
        <v>43.799999999999997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117</v>
      </c>
      <c r="AU97" s="240" t="s">
        <v>79</v>
      </c>
      <c r="AV97" s="14" t="s">
        <v>115</v>
      </c>
      <c r="AW97" s="14" t="s">
        <v>31</v>
      </c>
      <c r="AX97" s="14" t="s">
        <v>77</v>
      </c>
      <c r="AY97" s="240" t="s">
        <v>108</v>
      </c>
    </row>
    <row r="98" s="2" customFormat="1" ht="16.5" customHeight="1">
      <c r="A98" s="39"/>
      <c r="B98" s="40"/>
      <c r="C98" s="205" t="s">
        <v>115</v>
      </c>
      <c r="D98" s="205" t="s">
        <v>110</v>
      </c>
      <c r="E98" s="206" t="s">
        <v>136</v>
      </c>
      <c r="F98" s="207" t="s">
        <v>137</v>
      </c>
      <c r="G98" s="208" t="s">
        <v>113</v>
      </c>
      <c r="H98" s="209">
        <v>138</v>
      </c>
      <c r="I98" s="210"/>
      <c r="J98" s="211">
        <f>ROUND(I98*H98,2)</f>
        <v>0</v>
      </c>
      <c r="K98" s="207" t="s">
        <v>114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115</v>
      </c>
      <c r="AT98" s="216" t="s">
        <v>110</v>
      </c>
      <c r="AU98" s="216" t="s">
        <v>79</v>
      </c>
      <c r="AY98" s="18" t="s">
        <v>108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115</v>
      </c>
      <c r="BM98" s="216" t="s">
        <v>138</v>
      </c>
    </row>
    <row r="99" s="13" customFormat="1">
      <c r="A99" s="13"/>
      <c r="B99" s="218"/>
      <c r="C99" s="219"/>
      <c r="D99" s="220" t="s">
        <v>117</v>
      </c>
      <c r="E99" s="221" t="s">
        <v>19</v>
      </c>
      <c r="F99" s="222" t="s">
        <v>139</v>
      </c>
      <c r="G99" s="219"/>
      <c r="H99" s="223">
        <v>138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117</v>
      </c>
      <c r="AU99" s="229" t="s">
        <v>79</v>
      </c>
      <c r="AV99" s="13" t="s">
        <v>79</v>
      </c>
      <c r="AW99" s="13" t="s">
        <v>31</v>
      </c>
      <c r="AX99" s="13" t="s">
        <v>69</v>
      </c>
      <c r="AY99" s="229" t="s">
        <v>108</v>
      </c>
    </row>
    <row r="100" s="14" customFormat="1">
      <c r="A100" s="14"/>
      <c r="B100" s="230"/>
      <c r="C100" s="231"/>
      <c r="D100" s="220" t="s">
        <v>117</v>
      </c>
      <c r="E100" s="232" t="s">
        <v>19</v>
      </c>
      <c r="F100" s="233" t="s">
        <v>121</v>
      </c>
      <c r="G100" s="231"/>
      <c r="H100" s="234">
        <v>138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117</v>
      </c>
      <c r="AU100" s="240" t="s">
        <v>79</v>
      </c>
      <c r="AV100" s="14" t="s">
        <v>115</v>
      </c>
      <c r="AW100" s="14" t="s">
        <v>31</v>
      </c>
      <c r="AX100" s="14" t="s">
        <v>77</v>
      </c>
      <c r="AY100" s="240" t="s">
        <v>108</v>
      </c>
    </row>
    <row r="101" s="2" customFormat="1" ht="16.5" customHeight="1">
      <c r="A101" s="39"/>
      <c r="B101" s="40"/>
      <c r="C101" s="241" t="s">
        <v>140</v>
      </c>
      <c r="D101" s="241" t="s">
        <v>122</v>
      </c>
      <c r="E101" s="242" t="s">
        <v>141</v>
      </c>
      <c r="F101" s="243" t="s">
        <v>142</v>
      </c>
      <c r="G101" s="244" t="s">
        <v>113</v>
      </c>
      <c r="H101" s="245">
        <v>138</v>
      </c>
      <c r="I101" s="246"/>
      <c r="J101" s="247">
        <f>ROUND(I101*H101,2)</f>
        <v>0</v>
      </c>
      <c r="K101" s="243" t="s">
        <v>19</v>
      </c>
      <c r="L101" s="248"/>
      <c r="M101" s="249" t="s">
        <v>19</v>
      </c>
      <c r="N101" s="250" t="s">
        <v>40</v>
      </c>
      <c r="O101" s="85"/>
      <c r="P101" s="214">
        <f>O101*H101</f>
        <v>0</v>
      </c>
      <c r="Q101" s="214">
        <v>0.001</v>
      </c>
      <c r="R101" s="214">
        <f>Q101*H101</f>
        <v>0.13800000000000001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122</v>
      </c>
      <c r="AU101" s="216" t="s">
        <v>79</v>
      </c>
      <c r="AY101" s="18" t="s">
        <v>108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115</v>
      </c>
      <c r="BM101" s="216" t="s">
        <v>143</v>
      </c>
    </row>
    <row r="102" s="13" customFormat="1">
      <c r="A102" s="13"/>
      <c r="B102" s="218"/>
      <c r="C102" s="219"/>
      <c r="D102" s="220" t="s">
        <v>117</v>
      </c>
      <c r="E102" s="221" t="s">
        <v>19</v>
      </c>
      <c r="F102" s="222" t="s">
        <v>144</v>
      </c>
      <c r="G102" s="219"/>
      <c r="H102" s="223">
        <v>93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117</v>
      </c>
      <c r="AU102" s="229" t="s">
        <v>79</v>
      </c>
      <c r="AV102" s="13" t="s">
        <v>79</v>
      </c>
      <c r="AW102" s="13" t="s">
        <v>31</v>
      </c>
      <c r="AX102" s="13" t="s">
        <v>69</v>
      </c>
      <c r="AY102" s="229" t="s">
        <v>108</v>
      </c>
    </row>
    <row r="103" s="13" customFormat="1">
      <c r="A103" s="13"/>
      <c r="B103" s="218"/>
      <c r="C103" s="219"/>
      <c r="D103" s="220" t="s">
        <v>117</v>
      </c>
      <c r="E103" s="221" t="s">
        <v>19</v>
      </c>
      <c r="F103" s="222" t="s">
        <v>145</v>
      </c>
      <c r="G103" s="219"/>
      <c r="H103" s="223">
        <v>45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117</v>
      </c>
      <c r="AU103" s="229" t="s">
        <v>79</v>
      </c>
      <c r="AV103" s="13" t="s">
        <v>79</v>
      </c>
      <c r="AW103" s="13" t="s">
        <v>31</v>
      </c>
      <c r="AX103" s="13" t="s">
        <v>69</v>
      </c>
      <c r="AY103" s="229" t="s">
        <v>108</v>
      </c>
    </row>
    <row r="104" s="14" customFormat="1">
      <c r="A104" s="14"/>
      <c r="B104" s="230"/>
      <c r="C104" s="231"/>
      <c r="D104" s="220" t="s">
        <v>117</v>
      </c>
      <c r="E104" s="232" t="s">
        <v>19</v>
      </c>
      <c r="F104" s="233" t="s">
        <v>121</v>
      </c>
      <c r="G104" s="231"/>
      <c r="H104" s="234">
        <v>138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117</v>
      </c>
      <c r="AU104" s="240" t="s">
        <v>79</v>
      </c>
      <c r="AV104" s="14" t="s">
        <v>115</v>
      </c>
      <c r="AW104" s="14" t="s">
        <v>31</v>
      </c>
      <c r="AX104" s="14" t="s">
        <v>77</v>
      </c>
      <c r="AY104" s="240" t="s">
        <v>108</v>
      </c>
    </row>
    <row r="105" s="2" customFormat="1" ht="16.5" customHeight="1">
      <c r="A105" s="39"/>
      <c r="B105" s="40"/>
      <c r="C105" s="205" t="s">
        <v>146</v>
      </c>
      <c r="D105" s="205" t="s">
        <v>110</v>
      </c>
      <c r="E105" s="206" t="s">
        <v>147</v>
      </c>
      <c r="F105" s="207" t="s">
        <v>148</v>
      </c>
      <c r="G105" s="208" t="s">
        <v>149</v>
      </c>
      <c r="H105" s="209">
        <v>34.5</v>
      </c>
      <c r="I105" s="210"/>
      <c r="J105" s="211">
        <f>ROUND(I105*H105,2)</f>
        <v>0</v>
      </c>
      <c r="K105" s="207" t="s">
        <v>114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115</v>
      </c>
      <c r="AT105" s="216" t="s">
        <v>110</v>
      </c>
      <c r="AU105" s="216" t="s">
        <v>79</v>
      </c>
      <c r="AY105" s="18" t="s">
        <v>108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115</v>
      </c>
      <c r="BM105" s="216" t="s">
        <v>150</v>
      </c>
    </row>
    <row r="106" s="13" customFormat="1">
      <c r="A106" s="13"/>
      <c r="B106" s="218"/>
      <c r="C106" s="219"/>
      <c r="D106" s="220" t="s">
        <v>117</v>
      </c>
      <c r="E106" s="221" t="s">
        <v>19</v>
      </c>
      <c r="F106" s="222" t="s">
        <v>151</v>
      </c>
      <c r="G106" s="219"/>
      <c r="H106" s="223">
        <v>3.75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117</v>
      </c>
      <c r="AU106" s="229" t="s">
        <v>79</v>
      </c>
      <c r="AV106" s="13" t="s">
        <v>79</v>
      </c>
      <c r="AW106" s="13" t="s">
        <v>31</v>
      </c>
      <c r="AX106" s="13" t="s">
        <v>69</v>
      </c>
      <c r="AY106" s="229" t="s">
        <v>108</v>
      </c>
    </row>
    <row r="107" s="13" customFormat="1">
      <c r="A107" s="13"/>
      <c r="B107" s="218"/>
      <c r="C107" s="219"/>
      <c r="D107" s="220" t="s">
        <v>117</v>
      </c>
      <c r="E107" s="221" t="s">
        <v>19</v>
      </c>
      <c r="F107" s="222" t="s">
        <v>152</v>
      </c>
      <c r="G107" s="219"/>
      <c r="H107" s="223">
        <v>7.75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117</v>
      </c>
      <c r="AU107" s="229" t="s">
        <v>79</v>
      </c>
      <c r="AV107" s="13" t="s">
        <v>79</v>
      </c>
      <c r="AW107" s="13" t="s">
        <v>31</v>
      </c>
      <c r="AX107" s="13" t="s">
        <v>69</v>
      </c>
      <c r="AY107" s="229" t="s">
        <v>108</v>
      </c>
    </row>
    <row r="108" s="13" customFormat="1">
      <c r="A108" s="13"/>
      <c r="B108" s="218"/>
      <c r="C108" s="219"/>
      <c r="D108" s="220" t="s">
        <v>117</v>
      </c>
      <c r="E108" s="221" t="s">
        <v>19</v>
      </c>
      <c r="F108" s="222" t="s">
        <v>153</v>
      </c>
      <c r="G108" s="219"/>
      <c r="H108" s="223">
        <v>3.75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117</v>
      </c>
      <c r="AU108" s="229" t="s">
        <v>79</v>
      </c>
      <c r="AV108" s="13" t="s">
        <v>79</v>
      </c>
      <c r="AW108" s="13" t="s">
        <v>31</v>
      </c>
      <c r="AX108" s="13" t="s">
        <v>69</v>
      </c>
      <c r="AY108" s="229" t="s">
        <v>108</v>
      </c>
    </row>
    <row r="109" s="13" customFormat="1">
      <c r="A109" s="13"/>
      <c r="B109" s="218"/>
      <c r="C109" s="219"/>
      <c r="D109" s="220" t="s">
        <v>117</v>
      </c>
      <c r="E109" s="221" t="s">
        <v>19</v>
      </c>
      <c r="F109" s="222" t="s">
        <v>154</v>
      </c>
      <c r="G109" s="219"/>
      <c r="H109" s="223">
        <v>7.75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117</v>
      </c>
      <c r="AU109" s="229" t="s">
        <v>79</v>
      </c>
      <c r="AV109" s="13" t="s">
        <v>79</v>
      </c>
      <c r="AW109" s="13" t="s">
        <v>31</v>
      </c>
      <c r="AX109" s="13" t="s">
        <v>69</v>
      </c>
      <c r="AY109" s="229" t="s">
        <v>108</v>
      </c>
    </row>
    <row r="110" s="13" customFormat="1">
      <c r="A110" s="13"/>
      <c r="B110" s="218"/>
      <c r="C110" s="219"/>
      <c r="D110" s="220" t="s">
        <v>117</v>
      </c>
      <c r="E110" s="221" t="s">
        <v>19</v>
      </c>
      <c r="F110" s="222" t="s">
        <v>155</v>
      </c>
      <c r="G110" s="219"/>
      <c r="H110" s="223">
        <v>3.75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117</v>
      </c>
      <c r="AU110" s="229" t="s">
        <v>79</v>
      </c>
      <c r="AV110" s="13" t="s">
        <v>79</v>
      </c>
      <c r="AW110" s="13" t="s">
        <v>31</v>
      </c>
      <c r="AX110" s="13" t="s">
        <v>69</v>
      </c>
      <c r="AY110" s="229" t="s">
        <v>108</v>
      </c>
    </row>
    <row r="111" s="13" customFormat="1">
      <c r="A111" s="13"/>
      <c r="B111" s="218"/>
      <c r="C111" s="219"/>
      <c r="D111" s="220" t="s">
        <v>117</v>
      </c>
      <c r="E111" s="221" t="s">
        <v>19</v>
      </c>
      <c r="F111" s="222" t="s">
        <v>156</v>
      </c>
      <c r="G111" s="219"/>
      <c r="H111" s="223">
        <v>7.75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117</v>
      </c>
      <c r="AU111" s="229" t="s">
        <v>79</v>
      </c>
      <c r="AV111" s="13" t="s">
        <v>79</v>
      </c>
      <c r="AW111" s="13" t="s">
        <v>31</v>
      </c>
      <c r="AX111" s="13" t="s">
        <v>69</v>
      </c>
      <c r="AY111" s="229" t="s">
        <v>108</v>
      </c>
    </row>
    <row r="112" s="14" customFormat="1">
      <c r="A112" s="14"/>
      <c r="B112" s="230"/>
      <c r="C112" s="231"/>
      <c r="D112" s="220" t="s">
        <v>117</v>
      </c>
      <c r="E112" s="232" t="s">
        <v>19</v>
      </c>
      <c r="F112" s="233" t="s">
        <v>121</v>
      </c>
      <c r="G112" s="231"/>
      <c r="H112" s="234">
        <v>34.5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117</v>
      </c>
      <c r="AU112" s="240" t="s">
        <v>79</v>
      </c>
      <c r="AV112" s="14" t="s">
        <v>115</v>
      </c>
      <c r="AW112" s="14" t="s">
        <v>31</v>
      </c>
      <c r="AX112" s="14" t="s">
        <v>77</v>
      </c>
      <c r="AY112" s="240" t="s">
        <v>108</v>
      </c>
    </row>
    <row r="113" s="2" customFormat="1" ht="16.5" customHeight="1">
      <c r="A113" s="39"/>
      <c r="B113" s="40"/>
      <c r="C113" s="241" t="s">
        <v>157</v>
      </c>
      <c r="D113" s="241" t="s">
        <v>122</v>
      </c>
      <c r="E113" s="242" t="s">
        <v>158</v>
      </c>
      <c r="F113" s="243" t="s">
        <v>159</v>
      </c>
      <c r="G113" s="244" t="s">
        <v>160</v>
      </c>
      <c r="H113" s="245">
        <v>3.4500000000000002</v>
      </c>
      <c r="I113" s="246"/>
      <c r="J113" s="247">
        <f>ROUND(I113*H113,2)</f>
        <v>0</v>
      </c>
      <c r="K113" s="243" t="s">
        <v>114</v>
      </c>
      <c r="L113" s="248"/>
      <c r="M113" s="249" t="s">
        <v>19</v>
      </c>
      <c r="N113" s="250" t="s">
        <v>40</v>
      </c>
      <c r="O113" s="85"/>
      <c r="P113" s="214">
        <f>O113*H113</f>
        <v>0</v>
      </c>
      <c r="Q113" s="214">
        <v>0.20000000000000001</v>
      </c>
      <c r="R113" s="214">
        <f>Q113*H113</f>
        <v>0.69000000000000006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122</v>
      </c>
      <c r="AU113" s="216" t="s">
        <v>79</v>
      </c>
      <c r="AY113" s="18" t="s">
        <v>108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115</v>
      </c>
      <c r="BM113" s="216" t="s">
        <v>161</v>
      </c>
    </row>
    <row r="114" s="13" customFormat="1">
      <c r="A114" s="13"/>
      <c r="B114" s="218"/>
      <c r="C114" s="219"/>
      <c r="D114" s="220" t="s">
        <v>117</v>
      </c>
      <c r="E114" s="221" t="s">
        <v>19</v>
      </c>
      <c r="F114" s="222" t="s">
        <v>162</v>
      </c>
      <c r="G114" s="219"/>
      <c r="H114" s="223">
        <v>0.375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117</v>
      </c>
      <c r="AU114" s="229" t="s">
        <v>79</v>
      </c>
      <c r="AV114" s="13" t="s">
        <v>79</v>
      </c>
      <c r="AW114" s="13" t="s">
        <v>31</v>
      </c>
      <c r="AX114" s="13" t="s">
        <v>69</v>
      </c>
      <c r="AY114" s="229" t="s">
        <v>108</v>
      </c>
    </row>
    <row r="115" s="13" customFormat="1">
      <c r="A115" s="13"/>
      <c r="B115" s="218"/>
      <c r="C115" s="219"/>
      <c r="D115" s="220" t="s">
        <v>117</v>
      </c>
      <c r="E115" s="221" t="s">
        <v>19</v>
      </c>
      <c r="F115" s="222" t="s">
        <v>163</v>
      </c>
      <c r="G115" s="219"/>
      <c r="H115" s="223">
        <v>0.77500000000000002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117</v>
      </c>
      <c r="AU115" s="229" t="s">
        <v>79</v>
      </c>
      <c r="AV115" s="13" t="s">
        <v>79</v>
      </c>
      <c r="AW115" s="13" t="s">
        <v>31</v>
      </c>
      <c r="AX115" s="13" t="s">
        <v>69</v>
      </c>
      <c r="AY115" s="229" t="s">
        <v>108</v>
      </c>
    </row>
    <row r="116" s="13" customFormat="1">
      <c r="A116" s="13"/>
      <c r="B116" s="218"/>
      <c r="C116" s="219"/>
      <c r="D116" s="220" t="s">
        <v>117</v>
      </c>
      <c r="E116" s="221" t="s">
        <v>19</v>
      </c>
      <c r="F116" s="222" t="s">
        <v>164</v>
      </c>
      <c r="G116" s="219"/>
      <c r="H116" s="223">
        <v>0.375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117</v>
      </c>
      <c r="AU116" s="229" t="s">
        <v>79</v>
      </c>
      <c r="AV116" s="13" t="s">
        <v>79</v>
      </c>
      <c r="AW116" s="13" t="s">
        <v>31</v>
      </c>
      <c r="AX116" s="13" t="s">
        <v>69</v>
      </c>
      <c r="AY116" s="229" t="s">
        <v>108</v>
      </c>
    </row>
    <row r="117" s="13" customFormat="1">
      <c r="A117" s="13"/>
      <c r="B117" s="218"/>
      <c r="C117" s="219"/>
      <c r="D117" s="220" t="s">
        <v>117</v>
      </c>
      <c r="E117" s="221" t="s">
        <v>19</v>
      </c>
      <c r="F117" s="222" t="s">
        <v>165</v>
      </c>
      <c r="G117" s="219"/>
      <c r="H117" s="223">
        <v>0.77500000000000002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117</v>
      </c>
      <c r="AU117" s="229" t="s">
        <v>79</v>
      </c>
      <c r="AV117" s="13" t="s">
        <v>79</v>
      </c>
      <c r="AW117" s="13" t="s">
        <v>31</v>
      </c>
      <c r="AX117" s="13" t="s">
        <v>69</v>
      </c>
      <c r="AY117" s="229" t="s">
        <v>108</v>
      </c>
    </row>
    <row r="118" s="13" customFormat="1">
      <c r="A118" s="13"/>
      <c r="B118" s="218"/>
      <c r="C118" s="219"/>
      <c r="D118" s="220" t="s">
        <v>117</v>
      </c>
      <c r="E118" s="221" t="s">
        <v>19</v>
      </c>
      <c r="F118" s="222" t="s">
        <v>166</v>
      </c>
      <c r="G118" s="219"/>
      <c r="H118" s="223">
        <v>0.375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117</v>
      </c>
      <c r="AU118" s="229" t="s">
        <v>79</v>
      </c>
      <c r="AV118" s="13" t="s">
        <v>79</v>
      </c>
      <c r="AW118" s="13" t="s">
        <v>31</v>
      </c>
      <c r="AX118" s="13" t="s">
        <v>69</v>
      </c>
      <c r="AY118" s="229" t="s">
        <v>108</v>
      </c>
    </row>
    <row r="119" s="13" customFormat="1">
      <c r="A119" s="13"/>
      <c r="B119" s="218"/>
      <c r="C119" s="219"/>
      <c r="D119" s="220" t="s">
        <v>117</v>
      </c>
      <c r="E119" s="221" t="s">
        <v>19</v>
      </c>
      <c r="F119" s="222" t="s">
        <v>167</v>
      </c>
      <c r="G119" s="219"/>
      <c r="H119" s="223">
        <v>0.77500000000000002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117</v>
      </c>
      <c r="AU119" s="229" t="s">
        <v>79</v>
      </c>
      <c r="AV119" s="13" t="s">
        <v>79</v>
      </c>
      <c r="AW119" s="13" t="s">
        <v>31</v>
      </c>
      <c r="AX119" s="13" t="s">
        <v>69</v>
      </c>
      <c r="AY119" s="229" t="s">
        <v>108</v>
      </c>
    </row>
    <row r="120" s="14" customFormat="1">
      <c r="A120" s="14"/>
      <c r="B120" s="230"/>
      <c r="C120" s="231"/>
      <c r="D120" s="220" t="s">
        <v>117</v>
      </c>
      <c r="E120" s="232" t="s">
        <v>19</v>
      </c>
      <c r="F120" s="233" t="s">
        <v>121</v>
      </c>
      <c r="G120" s="231"/>
      <c r="H120" s="234">
        <v>3.4499999999999997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117</v>
      </c>
      <c r="AU120" s="240" t="s">
        <v>79</v>
      </c>
      <c r="AV120" s="14" t="s">
        <v>115</v>
      </c>
      <c r="AW120" s="14" t="s">
        <v>31</v>
      </c>
      <c r="AX120" s="14" t="s">
        <v>77</v>
      </c>
      <c r="AY120" s="240" t="s">
        <v>108</v>
      </c>
    </row>
    <row r="121" s="2" customFormat="1" ht="21.75" customHeight="1">
      <c r="A121" s="39"/>
      <c r="B121" s="40"/>
      <c r="C121" s="205" t="s">
        <v>126</v>
      </c>
      <c r="D121" s="205" t="s">
        <v>110</v>
      </c>
      <c r="E121" s="206" t="s">
        <v>168</v>
      </c>
      <c r="F121" s="207" t="s">
        <v>169</v>
      </c>
      <c r="G121" s="208" t="s">
        <v>113</v>
      </c>
      <c r="H121" s="209">
        <v>11.4</v>
      </c>
      <c r="I121" s="210"/>
      <c r="J121" s="211">
        <f>ROUND(I121*H121,2)</f>
        <v>0</v>
      </c>
      <c r="K121" s="207" t="s">
        <v>114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0.0020799999999999998</v>
      </c>
      <c r="R121" s="214">
        <f>Q121*H121</f>
        <v>0.023711999999999997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115</v>
      </c>
      <c r="AT121" s="216" t="s">
        <v>110</v>
      </c>
      <c r="AU121" s="216" t="s">
        <v>79</v>
      </c>
      <c r="AY121" s="18" t="s">
        <v>108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115</v>
      </c>
      <c r="BM121" s="216" t="s">
        <v>170</v>
      </c>
    </row>
    <row r="122" s="13" customFormat="1">
      <c r="A122" s="13"/>
      <c r="B122" s="218"/>
      <c r="C122" s="219"/>
      <c r="D122" s="220" t="s">
        <v>117</v>
      </c>
      <c r="E122" s="221" t="s">
        <v>19</v>
      </c>
      <c r="F122" s="222" t="s">
        <v>171</v>
      </c>
      <c r="G122" s="219"/>
      <c r="H122" s="223">
        <v>3.7999999999999998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117</v>
      </c>
      <c r="AU122" s="229" t="s">
        <v>79</v>
      </c>
      <c r="AV122" s="13" t="s">
        <v>79</v>
      </c>
      <c r="AW122" s="13" t="s">
        <v>31</v>
      </c>
      <c r="AX122" s="13" t="s">
        <v>69</v>
      </c>
      <c r="AY122" s="229" t="s">
        <v>108</v>
      </c>
    </row>
    <row r="123" s="13" customFormat="1">
      <c r="A123" s="13"/>
      <c r="B123" s="218"/>
      <c r="C123" s="219"/>
      <c r="D123" s="220" t="s">
        <v>117</v>
      </c>
      <c r="E123" s="221" t="s">
        <v>19</v>
      </c>
      <c r="F123" s="222" t="s">
        <v>172</v>
      </c>
      <c r="G123" s="219"/>
      <c r="H123" s="223">
        <v>3.7999999999999998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117</v>
      </c>
      <c r="AU123" s="229" t="s">
        <v>79</v>
      </c>
      <c r="AV123" s="13" t="s">
        <v>79</v>
      </c>
      <c r="AW123" s="13" t="s">
        <v>31</v>
      </c>
      <c r="AX123" s="13" t="s">
        <v>69</v>
      </c>
      <c r="AY123" s="229" t="s">
        <v>108</v>
      </c>
    </row>
    <row r="124" s="13" customFormat="1">
      <c r="A124" s="13"/>
      <c r="B124" s="218"/>
      <c r="C124" s="219"/>
      <c r="D124" s="220" t="s">
        <v>117</v>
      </c>
      <c r="E124" s="221" t="s">
        <v>19</v>
      </c>
      <c r="F124" s="222" t="s">
        <v>173</v>
      </c>
      <c r="G124" s="219"/>
      <c r="H124" s="223">
        <v>3.7999999999999998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117</v>
      </c>
      <c r="AU124" s="229" t="s">
        <v>79</v>
      </c>
      <c r="AV124" s="13" t="s">
        <v>79</v>
      </c>
      <c r="AW124" s="13" t="s">
        <v>31</v>
      </c>
      <c r="AX124" s="13" t="s">
        <v>69</v>
      </c>
      <c r="AY124" s="229" t="s">
        <v>108</v>
      </c>
    </row>
    <row r="125" s="14" customFormat="1">
      <c r="A125" s="14"/>
      <c r="B125" s="230"/>
      <c r="C125" s="231"/>
      <c r="D125" s="220" t="s">
        <v>117</v>
      </c>
      <c r="E125" s="232" t="s">
        <v>19</v>
      </c>
      <c r="F125" s="233" t="s">
        <v>121</v>
      </c>
      <c r="G125" s="231"/>
      <c r="H125" s="234">
        <v>11.399999999999999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117</v>
      </c>
      <c r="AU125" s="240" t="s">
        <v>79</v>
      </c>
      <c r="AV125" s="14" t="s">
        <v>115</v>
      </c>
      <c r="AW125" s="14" t="s">
        <v>31</v>
      </c>
      <c r="AX125" s="14" t="s">
        <v>77</v>
      </c>
      <c r="AY125" s="240" t="s">
        <v>108</v>
      </c>
    </row>
    <row r="126" s="2" customFormat="1" ht="16.5" customHeight="1">
      <c r="A126" s="39"/>
      <c r="B126" s="40"/>
      <c r="C126" s="241" t="s">
        <v>174</v>
      </c>
      <c r="D126" s="241" t="s">
        <v>122</v>
      </c>
      <c r="E126" s="242" t="s">
        <v>175</v>
      </c>
      <c r="F126" s="243" t="s">
        <v>176</v>
      </c>
      <c r="G126" s="244" t="s">
        <v>177</v>
      </c>
      <c r="H126" s="245">
        <v>25.649999999999999</v>
      </c>
      <c r="I126" s="246"/>
      <c r="J126" s="247">
        <f>ROUND(I126*H126,2)</f>
        <v>0</v>
      </c>
      <c r="K126" s="243" t="s">
        <v>114</v>
      </c>
      <c r="L126" s="248"/>
      <c r="M126" s="249" t="s">
        <v>19</v>
      </c>
      <c r="N126" s="250" t="s">
        <v>40</v>
      </c>
      <c r="O126" s="85"/>
      <c r="P126" s="214">
        <f>O126*H126</f>
        <v>0</v>
      </c>
      <c r="Q126" s="214">
        <v>0.0014</v>
      </c>
      <c r="R126" s="214">
        <f>Q126*H126</f>
        <v>0.035909999999999997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126</v>
      </c>
      <c r="AT126" s="216" t="s">
        <v>122</v>
      </c>
      <c r="AU126" s="216" t="s">
        <v>79</v>
      </c>
      <c r="AY126" s="18" t="s">
        <v>108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115</v>
      </c>
      <c r="BM126" s="216" t="s">
        <v>178</v>
      </c>
    </row>
    <row r="127" s="13" customFormat="1">
      <c r="A127" s="13"/>
      <c r="B127" s="218"/>
      <c r="C127" s="219"/>
      <c r="D127" s="220" t="s">
        <v>117</v>
      </c>
      <c r="E127" s="221" t="s">
        <v>19</v>
      </c>
      <c r="F127" s="222" t="s">
        <v>179</v>
      </c>
      <c r="G127" s="219"/>
      <c r="H127" s="223">
        <v>8.5500000000000007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117</v>
      </c>
      <c r="AU127" s="229" t="s">
        <v>79</v>
      </c>
      <c r="AV127" s="13" t="s">
        <v>79</v>
      </c>
      <c r="AW127" s="13" t="s">
        <v>31</v>
      </c>
      <c r="AX127" s="13" t="s">
        <v>69</v>
      </c>
      <c r="AY127" s="229" t="s">
        <v>108</v>
      </c>
    </row>
    <row r="128" s="13" customFormat="1">
      <c r="A128" s="13"/>
      <c r="B128" s="218"/>
      <c r="C128" s="219"/>
      <c r="D128" s="220" t="s">
        <v>117</v>
      </c>
      <c r="E128" s="221" t="s">
        <v>19</v>
      </c>
      <c r="F128" s="222" t="s">
        <v>180</v>
      </c>
      <c r="G128" s="219"/>
      <c r="H128" s="223">
        <v>8.5500000000000007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117</v>
      </c>
      <c r="AU128" s="229" t="s">
        <v>79</v>
      </c>
      <c r="AV128" s="13" t="s">
        <v>79</v>
      </c>
      <c r="AW128" s="13" t="s">
        <v>31</v>
      </c>
      <c r="AX128" s="13" t="s">
        <v>69</v>
      </c>
      <c r="AY128" s="229" t="s">
        <v>108</v>
      </c>
    </row>
    <row r="129" s="13" customFormat="1">
      <c r="A129" s="13"/>
      <c r="B129" s="218"/>
      <c r="C129" s="219"/>
      <c r="D129" s="220" t="s">
        <v>117</v>
      </c>
      <c r="E129" s="221" t="s">
        <v>19</v>
      </c>
      <c r="F129" s="222" t="s">
        <v>181</v>
      </c>
      <c r="G129" s="219"/>
      <c r="H129" s="223">
        <v>8.5500000000000007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117</v>
      </c>
      <c r="AU129" s="229" t="s">
        <v>79</v>
      </c>
      <c r="AV129" s="13" t="s">
        <v>79</v>
      </c>
      <c r="AW129" s="13" t="s">
        <v>31</v>
      </c>
      <c r="AX129" s="13" t="s">
        <v>69</v>
      </c>
      <c r="AY129" s="229" t="s">
        <v>108</v>
      </c>
    </row>
    <row r="130" s="14" customFormat="1">
      <c r="A130" s="14"/>
      <c r="B130" s="230"/>
      <c r="C130" s="231"/>
      <c r="D130" s="220" t="s">
        <v>117</v>
      </c>
      <c r="E130" s="232" t="s">
        <v>19</v>
      </c>
      <c r="F130" s="233" t="s">
        <v>121</v>
      </c>
      <c r="G130" s="231"/>
      <c r="H130" s="234">
        <v>25.650000000000002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117</v>
      </c>
      <c r="AU130" s="240" t="s">
        <v>79</v>
      </c>
      <c r="AV130" s="14" t="s">
        <v>115</v>
      </c>
      <c r="AW130" s="14" t="s">
        <v>31</v>
      </c>
      <c r="AX130" s="14" t="s">
        <v>77</v>
      </c>
      <c r="AY130" s="240" t="s">
        <v>108</v>
      </c>
    </row>
    <row r="131" s="2" customFormat="1" ht="16.5" customHeight="1">
      <c r="A131" s="39"/>
      <c r="B131" s="40"/>
      <c r="C131" s="205" t="s">
        <v>182</v>
      </c>
      <c r="D131" s="205" t="s">
        <v>110</v>
      </c>
      <c r="E131" s="206" t="s">
        <v>183</v>
      </c>
      <c r="F131" s="207" t="s">
        <v>184</v>
      </c>
      <c r="G131" s="208" t="s">
        <v>160</v>
      </c>
      <c r="H131" s="209">
        <v>2353.9499999999998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115</v>
      </c>
      <c r="AT131" s="216" t="s">
        <v>110</v>
      </c>
      <c r="AU131" s="216" t="s">
        <v>79</v>
      </c>
      <c r="AY131" s="18" t="s">
        <v>108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115</v>
      </c>
      <c r="BM131" s="216" t="s">
        <v>185</v>
      </c>
    </row>
    <row r="132" s="13" customFormat="1">
      <c r="A132" s="13"/>
      <c r="B132" s="218"/>
      <c r="C132" s="219"/>
      <c r="D132" s="220" t="s">
        <v>117</v>
      </c>
      <c r="E132" s="221" t="s">
        <v>19</v>
      </c>
      <c r="F132" s="222" t="s">
        <v>186</v>
      </c>
      <c r="G132" s="219"/>
      <c r="H132" s="223">
        <v>63.75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117</v>
      </c>
      <c r="AU132" s="229" t="s">
        <v>79</v>
      </c>
      <c r="AV132" s="13" t="s">
        <v>79</v>
      </c>
      <c r="AW132" s="13" t="s">
        <v>31</v>
      </c>
      <c r="AX132" s="13" t="s">
        <v>69</v>
      </c>
      <c r="AY132" s="229" t="s">
        <v>108</v>
      </c>
    </row>
    <row r="133" s="13" customFormat="1">
      <c r="A133" s="13"/>
      <c r="B133" s="218"/>
      <c r="C133" s="219"/>
      <c r="D133" s="220" t="s">
        <v>117</v>
      </c>
      <c r="E133" s="221" t="s">
        <v>19</v>
      </c>
      <c r="F133" s="222" t="s">
        <v>187</v>
      </c>
      <c r="G133" s="219"/>
      <c r="H133" s="223">
        <v>76.950000000000003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117</v>
      </c>
      <c r="AU133" s="229" t="s">
        <v>79</v>
      </c>
      <c r="AV133" s="13" t="s">
        <v>79</v>
      </c>
      <c r="AW133" s="13" t="s">
        <v>31</v>
      </c>
      <c r="AX133" s="13" t="s">
        <v>69</v>
      </c>
      <c r="AY133" s="229" t="s">
        <v>108</v>
      </c>
    </row>
    <row r="134" s="13" customFormat="1">
      <c r="A134" s="13"/>
      <c r="B134" s="218"/>
      <c r="C134" s="219"/>
      <c r="D134" s="220" t="s">
        <v>117</v>
      </c>
      <c r="E134" s="221" t="s">
        <v>19</v>
      </c>
      <c r="F134" s="222" t="s">
        <v>188</v>
      </c>
      <c r="G134" s="219"/>
      <c r="H134" s="223">
        <v>643.95000000000005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117</v>
      </c>
      <c r="AU134" s="229" t="s">
        <v>79</v>
      </c>
      <c r="AV134" s="13" t="s">
        <v>79</v>
      </c>
      <c r="AW134" s="13" t="s">
        <v>31</v>
      </c>
      <c r="AX134" s="13" t="s">
        <v>69</v>
      </c>
      <c r="AY134" s="229" t="s">
        <v>108</v>
      </c>
    </row>
    <row r="135" s="13" customFormat="1">
      <c r="A135" s="13"/>
      <c r="B135" s="218"/>
      <c r="C135" s="219"/>
      <c r="D135" s="220" t="s">
        <v>117</v>
      </c>
      <c r="E135" s="221" t="s">
        <v>19</v>
      </c>
      <c r="F135" s="222" t="s">
        <v>189</v>
      </c>
      <c r="G135" s="219"/>
      <c r="H135" s="223">
        <v>63.75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117</v>
      </c>
      <c r="AU135" s="229" t="s">
        <v>79</v>
      </c>
      <c r="AV135" s="13" t="s">
        <v>79</v>
      </c>
      <c r="AW135" s="13" t="s">
        <v>31</v>
      </c>
      <c r="AX135" s="13" t="s">
        <v>69</v>
      </c>
      <c r="AY135" s="229" t="s">
        <v>108</v>
      </c>
    </row>
    <row r="136" s="13" customFormat="1">
      <c r="A136" s="13"/>
      <c r="B136" s="218"/>
      <c r="C136" s="219"/>
      <c r="D136" s="220" t="s">
        <v>117</v>
      </c>
      <c r="E136" s="221" t="s">
        <v>19</v>
      </c>
      <c r="F136" s="222" t="s">
        <v>190</v>
      </c>
      <c r="G136" s="219"/>
      <c r="H136" s="223">
        <v>76.950000000000003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117</v>
      </c>
      <c r="AU136" s="229" t="s">
        <v>79</v>
      </c>
      <c r="AV136" s="13" t="s">
        <v>79</v>
      </c>
      <c r="AW136" s="13" t="s">
        <v>31</v>
      </c>
      <c r="AX136" s="13" t="s">
        <v>69</v>
      </c>
      <c r="AY136" s="229" t="s">
        <v>108</v>
      </c>
    </row>
    <row r="137" s="13" customFormat="1">
      <c r="A137" s="13"/>
      <c r="B137" s="218"/>
      <c r="C137" s="219"/>
      <c r="D137" s="220" t="s">
        <v>117</v>
      </c>
      <c r="E137" s="221" t="s">
        <v>19</v>
      </c>
      <c r="F137" s="222" t="s">
        <v>191</v>
      </c>
      <c r="G137" s="219"/>
      <c r="H137" s="223">
        <v>643.95000000000005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117</v>
      </c>
      <c r="AU137" s="229" t="s">
        <v>79</v>
      </c>
      <c r="AV137" s="13" t="s">
        <v>79</v>
      </c>
      <c r="AW137" s="13" t="s">
        <v>31</v>
      </c>
      <c r="AX137" s="13" t="s">
        <v>69</v>
      </c>
      <c r="AY137" s="229" t="s">
        <v>108</v>
      </c>
    </row>
    <row r="138" s="13" customFormat="1">
      <c r="A138" s="13"/>
      <c r="B138" s="218"/>
      <c r="C138" s="219"/>
      <c r="D138" s="220" t="s">
        <v>117</v>
      </c>
      <c r="E138" s="221" t="s">
        <v>19</v>
      </c>
      <c r="F138" s="222" t="s">
        <v>192</v>
      </c>
      <c r="G138" s="219"/>
      <c r="H138" s="223">
        <v>63.75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117</v>
      </c>
      <c r="AU138" s="229" t="s">
        <v>79</v>
      </c>
      <c r="AV138" s="13" t="s">
        <v>79</v>
      </c>
      <c r="AW138" s="13" t="s">
        <v>31</v>
      </c>
      <c r="AX138" s="13" t="s">
        <v>69</v>
      </c>
      <c r="AY138" s="229" t="s">
        <v>108</v>
      </c>
    </row>
    <row r="139" s="13" customFormat="1">
      <c r="A139" s="13"/>
      <c r="B139" s="218"/>
      <c r="C139" s="219"/>
      <c r="D139" s="220" t="s">
        <v>117</v>
      </c>
      <c r="E139" s="221" t="s">
        <v>19</v>
      </c>
      <c r="F139" s="222" t="s">
        <v>193</v>
      </c>
      <c r="G139" s="219"/>
      <c r="H139" s="223">
        <v>76.950000000000003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117</v>
      </c>
      <c r="AU139" s="229" t="s">
        <v>79</v>
      </c>
      <c r="AV139" s="13" t="s">
        <v>79</v>
      </c>
      <c r="AW139" s="13" t="s">
        <v>31</v>
      </c>
      <c r="AX139" s="13" t="s">
        <v>69</v>
      </c>
      <c r="AY139" s="229" t="s">
        <v>108</v>
      </c>
    </row>
    <row r="140" s="13" customFormat="1">
      <c r="A140" s="13"/>
      <c r="B140" s="218"/>
      <c r="C140" s="219"/>
      <c r="D140" s="220" t="s">
        <v>117</v>
      </c>
      <c r="E140" s="221" t="s">
        <v>19</v>
      </c>
      <c r="F140" s="222" t="s">
        <v>194</v>
      </c>
      <c r="G140" s="219"/>
      <c r="H140" s="223">
        <v>643.95000000000005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117</v>
      </c>
      <c r="AU140" s="229" t="s">
        <v>79</v>
      </c>
      <c r="AV140" s="13" t="s">
        <v>79</v>
      </c>
      <c r="AW140" s="13" t="s">
        <v>31</v>
      </c>
      <c r="AX140" s="13" t="s">
        <v>69</v>
      </c>
      <c r="AY140" s="229" t="s">
        <v>108</v>
      </c>
    </row>
    <row r="141" s="14" customFormat="1">
      <c r="A141" s="14"/>
      <c r="B141" s="230"/>
      <c r="C141" s="231"/>
      <c r="D141" s="220" t="s">
        <v>117</v>
      </c>
      <c r="E141" s="232" t="s">
        <v>19</v>
      </c>
      <c r="F141" s="233" t="s">
        <v>121</v>
      </c>
      <c r="G141" s="231"/>
      <c r="H141" s="234">
        <v>2353.9500000000003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117</v>
      </c>
      <c r="AU141" s="240" t="s">
        <v>79</v>
      </c>
      <c r="AV141" s="14" t="s">
        <v>115</v>
      </c>
      <c r="AW141" s="14" t="s">
        <v>31</v>
      </c>
      <c r="AX141" s="14" t="s">
        <v>77</v>
      </c>
      <c r="AY141" s="240" t="s">
        <v>108</v>
      </c>
    </row>
    <row r="142" s="2" customFormat="1" ht="16.5" customHeight="1">
      <c r="A142" s="39"/>
      <c r="B142" s="40"/>
      <c r="C142" s="205" t="s">
        <v>195</v>
      </c>
      <c r="D142" s="205" t="s">
        <v>110</v>
      </c>
      <c r="E142" s="206" t="s">
        <v>196</v>
      </c>
      <c r="F142" s="207" t="s">
        <v>197</v>
      </c>
      <c r="G142" s="208" t="s">
        <v>160</v>
      </c>
      <c r="H142" s="209">
        <v>2353.9499999999998</v>
      </c>
      <c r="I142" s="210"/>
      <c r="J142" s="211">
        <f>ROUND(I142*H142,2)</f>
        <v>0</v>
      </c>
      <c r="K142" s="207" t="s">
        <v>114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115</v>
      </c>
      <c r="AT142" s="216" t="s">
        <v>110</v>
      </c>
      <c r="AU142" s="216" t="s">
        <v>79</v>
      </c>
      <c r="AY142" s="18" t="s">
        <v>108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115</v>
      </c>
      <c r="BM142" s="216" t="s">
        <v>198</v>
      </c>
    </row>
    <row r="143" s="2" customFormat="1" ht="16.5" customHeight="1">
      <c r="A143" s="39"/>
      <c r="B143" s="40"/>
      <c r="C143" s="205" t="s">
        <v>199</v>
      </c>
      <c r="D143" s="205" t="s">
        <v>110</v>
      </c>
      <c r="E143" s="206" t="s">
        <v>200</v>
      </c>
      <c r="F143" s="207" t="s">
        <v>201</v>
      </c>
      <c r="G143" s="208" t="s">
        <v>160</v>
      </c>
      <c r="H143" s="209">
        <v>2353.9499999999998</v>
      </c>
      <c r="I143" s="210"/>
      <c r="J143" s="211">
        <f>ROUND(I143*H143,2)</f>
        <v>0</v>
      </c>
      <c r="K143" s="207" t="s">
        <v>114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115</v>
      </c>
      <c r="AT143" s="216" t="s">
        <v>110</v>
      </c>
      <c r="AU143" s="216" t="s">
        <v>79</v>
      </c>
      <c r="AY143" s="18" t="s">
        <v>108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115</v>
      </c>
      <c r="BM143" s="216" t="s">
        <v>202</v>
      </c>
    </row>
    <row r="144" s="2" customFormat="1" ht="16.5" customHeight="1">
      <c r="A144" s="39"/>
      <c r="B144" s="40"/>
      <c r="C144" s="205" t="s">
        <v>203</v>
      </c>
      <c r="D144" s="205" t="s">
        <v>110</v>
      </c>
      <c r="E144" s="206" t="s">
        <v>204</v>
      </c>
      <c r="F144" s="207" t="s">
        <v>205</v>
      </c>
      <c r="G144" s="208" t="s">
        <v>149</v>
      </c>
      <c r="H144" s="209">
        <v>85860</v>
      </c>
      <c r="I144" s="210"/>
      <c r="J144" s="211">
        <f>ROUND(I144*H144,2)</f>
        <v>0</v>
      </c>
      <c r="K144" s="207" t="s">
        <v>114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115</v>
      </c>
      <c r="AT144" s="216" t="s">
        <v>110</v>
      </c>
      <c r="AU144" s="216" t="s">
        <v>79</v>
      </c>
      <c r="AY144" s="18" t="s">
        <v>108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115</v>
      </c>
      <c r="BM144" s="216" t="s">
        <v>206</v>
      </c>
    </row>
    <row r="145" s="13" customFormat="1">
      <c r="A145" s="13"/>
      <c r="B145" s="218"/>
      <c r="C145" s="219"/>
      <c r="D145" s="220" t="s">
        <v>117</v>
      </c>
      <c r="E145" s="221" t="s">
        <v>19</v>
      </c>
      <c r="F145" s="222" t="s">
        <v>207</v>
      </c>
      <c r="G145" s="219"/>
      <c r="H145" s="223">
        <v>28620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117</v>
      </c>
      <c r="AU145" s="229" t="s">
        <v>79</v>
      </c>
      <c r="AV145" s="13" t="s">
        <v>79</v>
      </c>
      <c r="AW145" s="13" t="s">
        <v>31</v>
      </c>
      <c r="AX145" s="13" t="s">
        <v>69</v>
      </c>
      <c r="AY145" s="229" t="s">
        <v>108</v>
      </c>
    </row>
    <row r="146" s="13" customFormat="1">
      <c r="A146" s="13"/>
      <c r="B146" s="218"/>
      <c r="C146" s="219"/>
      <c r="D146" s="220" t="s">
        <v>117</v>
      </c>
      <c r="E146" s="221" t="s">
        <v>19</v>
      </c>
      <c r="F146" s="222" t="s">
        <v>208</v>
      </c>
      <c r="G146" s="219"/>
      <c r="H146" s="223">
        <v>28620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117</v>
      </c>
      <c r="AU146" s="229" t="s">
        <v>79</v>
      </c>
      <c r="AV146" s="13" t="s">
        <v>79</v>
      </c>
      <c r="AW146" s="13" t="s">
        <v>31</v>
      </c>
      <c r="AX146" s="13" t="s">
        <v>69</v>
      </c>
      <c r="AY146" s="229" t="s">
        <v>108</v>
      </c>
    </row>
    <row r="147" s="13" customFormat="1">
      <c r="A147" s="13"/>
      <c r="B147" s="218"/>
      <c r="C147" s="219"/>
      <c r="D147" s="220" t="s">
        <v>117</v>
      </c>
      <c r="E147" s="221" t="s">
        <v>19</v>
      </c>
      <c r="F147" s="222" t="s">
        <v>209</v>
      </c>
      <c r="G147" s="219"/>
      <c r="H147" s="223">
        <v>28620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117</v>
      </c>
      <c r="AU147" s="229" t="s">
        <v>79</v>
      </c>
      <c r="AV147" s="13" t="s">
        <v>79</v>
      </c>
      <c r="AW147" s="13" t="s">
        <v>31</v>
      </c>
      <c r="AX147" s="13" t="s">
        <v>69</v>
      </c>
      <c r="AY147" s="229" t="s">
        <v>108</v>
      </c>
    </row>
    <row r="148" s="14" customFormat="1">
      <c r="A148" s="14"/>
      <c r="B148" s="230"/>
      <c r="C148" s="231"/>
      <c r="D148" s="220" t="s">
        <v>117</v>
      </c>
      <c r="E148" s="232" t="s">
        <v>19</v>
      </c>
      <c r="F148" s="233" t="s">
        <v>121</v>
      </c>
      <c r="G148" s="231"/>
      <c r="H148" s="234">
        <v>85860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117</v>
      </c>
      <c r="AU148" s="240" t="s">
        <v>79</v>
      </c>
      <c r="AV148" s="14" t="s">
        <v>115</v>
      </c>
      <c r="AW148" s="14" t="s">
        <v>31</v>
      </c>
      <c r="AX148" s="14" t="s">
        <v>77</v>
      </c>
      <c r="AY148" s="240" t="s">
        <v>108</v>
      </c>
    </row>
    <row r="149" s="2" customFormat="1" ht="16.5" customHeight="1">
      <c r="A149" s="39"/>
      <c r="B149" s="40"/>
      <c r="C149" s="205" t="s">
        <v>210</v>
      </c>
      <c r="D149" s="205" t="s">
        <v>110</v>
      </c>
      <c r="E149" s="206" t="s">
        <v>211</v>
      </c>
      <c r="F149" s="207" t="s">
        <v>212</v>
      </c>
      <c r="G149" s="208" t="s">
        <v>113</v>
      </c>
      <c r="H149" s="209">
        <v>219</v>
      </c>
      <c r="I149" s="210"/>
      <c r="J149" s="211">
        <f>ROUND(I149*H149,2)</f>
        <v>0</v>
      </c>
      <c r="K149" s="207" t="s">
        <v>114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5.0000000000000002E-05</v>
      </c>
      <c r="R149" s="214">
        <f>Q149*H149</f>
        <v>0.01095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115</v>
      </c>
      <c r="AT149" s="216" t="s">
        <v>110</v>
      </c>
      <c r="AU149" s="216" t="s">
        <v>79</v>
      </c>
      <c r="AY149" s="18" t="s">
        <v>108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115</v>
      </c>
      <c r="BM149" s="216" t="s">
        <v>213</v>
      </c>
    </row>
    <row r="150" s="13" customFormat="1">
      <c r="A150" s="13"/>
      <c r="B150" s="218"/>
      <c r="C150" s="219"/>
      <c r="D150" s="220" t="s">
        <v>117</v>
      </c>
      <c r="E150" s="221" t="s">
        <v>19</v>
      </c>
      <c r="F150" s="222" t="s">
        <v>214</v>
      </c>
      <c r="G150" s="219"/>
      <c r="H150" s="223">
        <v>51.299999999999997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117</v>
      </c>
      <c r="AU150" s="229" t="s">
        <v>79</v>
      </c>
      <c r="AV150" s="13" t="s">
        <v>79</v>
      </c>
      <c r="AW150" s="13" t="s">
        <v>31</v>
      </c>
      <c r="AX150" s="13" t="s">
        <v>69</v>
      </c>
      <c r="AY150" s="229" t="s">
        <v>108</v>
      </c>
    </row>
    <row r="151" s="13" customFormat="1">
      <c r="A151" s="13"/>
      <c r="B151" s="218"/>
      <c r="C151" s="219"/>
      <c r="D151" s="220" t="s">
        <v>117</v>
      </c>
      <c r="E151" s="221" t="s">
        <v>19</v>
      </c>
      <c r="F151" s="222" t="s">
        <v>215</v>
      </c>
      <c r="G151" s="219"/>
      <c r="H151" s="223">
        <v>51.299999999999997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117</v>
      </c>
      <c r="AU151" s="229" t="s">
        <v>79</v>
      </c>
      <c r="AV151" s="13" t="s">
        <v>79</v>
      </c>
      <c r="AW151" s="13" t="s">
        <v>31</v>
      </c>
      <c r="AX151" s="13" t="s">
        <v>69</v>
      </c>
      <c r="AY151" s="229" t="s">
        <v>108</v>
      </c>
    </row>
    <row r="152" s="13" customFormat="1">
      <c r="A152" s="13"/>
      <c r="B152" s="218"/>
      <c r="C152" s="219"/>
      <c r="D152" s="220" t="s">
        <v>117</v>
      </c>
      <c r="E152" s="221" t="s">
        <v>19</v>
      </c>
      <c r="F152" s="222" t="s">
        <v>216</v>
      </c>
      <c r="G152" s="219"/>
      <c r="H152" s="223">
        <v>51.299999999999997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117</v>
      </c>
      <c r="AU152" s="229" t="s">
        <v>79</v>
      </c>
      <c r="AV152" s="13" t="s">
        <v>79</v>
      </c>
      <c r="AW152" s="13" t="s">
        <v>31</v>
      </c>
      <c r="AX152" s="13" t="s">
        <v>69</v>
      </c>
      <c r="AY152" s="229" t="s">
        <v>108</v>
      </c>
    </row>
    <row r="153" s="13" customFormat="1">
      <c r="A153" s="13"/>
      <c r="B153" s="218"/>
      <c r="C153" s="219"/>
      <c r="D153" s="220" t="s">
        <v>117</v>
      </c>
      <c r="E153" s="221" t="s">
        <v>19</v>
      </c>
      <c r="F153" s="222" t="s">
        <v>217</v>
      </c>
      <c r="G153" s="219"/>
      <c r="H153" s="223">
        <v>21.699999999999999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117</v>
      </c>
      <c r="AU153" s="229" t="s">
        <v>79</v>
      </c>
      <c r="AV153" s="13" t="s">
        <v>79</v>
      </c>
      <c r="AW153" s="13" t="s">
        <v>31</v>
      </c>
      <c r="AX153" s="13" t="s">
        <v>69</v>
      </c>
      <c r="AY153" s="229" t="s">
        <v>108</v>
      </c>
    </row>
    <row r="154" s="13" customFormat="1">
      <c r="A154" s="13"/>
      <c r="B154" s="218"/>
      <c r="C154" s="219"/>
      <c r="D154" s="220" t="s">
        <v>117</v>
      </c>
      <c r="E154" s="221" t="s">
        <v>19</v>
      </c>
      <c r="F154" s="222" t="s">
        <v>218</v>
      </c>
      <c r="G154" s="219"/>
      <c r="H154" s="223">
        <v>21.699999999999999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117</v>
      </c>
      <c r="AU154" s="229" t="s">
        <v>79</v>
      </c>
      <c r="AV154" s="13" t="s">
        <v>79</v>
      </c>
      <c r="AW154" s="13" t="s">
        <v>31</v>
      </c>
      <c r="AX154" s="13" t="s">
        <v>69</v>
      </c>
      <c r="AY154" s="229" t="s">
        <v>108</v>
      </c>
    </row>
    <row r="155" s="13" customFormat="1">
      <c r="A155" s="13"/>
      <c r="B155" s="218"/>
      <c r="C155" s="219"/>
      <c r="D155" s="220" t="s">
        <v>117</v>
      </c>
      <c r="E155" s="221" t="s">
        <v>19</v>
      </c>
      <c r="F155" s="222" t="s">
        <v>219</v>
      </c>
      <c r="G155" s="219"/>
      <c r="H155" s="223">
        <v>21.699999999999999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117</v>
      </c>
      <c r="AU155" s="229" t="s">
        <v>79</v>
      </c>
      <c r="AV155" s="13" t="s">
        <v>79</v>
      </c>
      <c r="AW155" s="13" t="s">
        <v>31</v>
      </c>
      <c r="AX155" s="13" t="s">
        <v>69</v>
      </c>
      <c r="AY155" s="229" t="s">
        <v>108</v>
      </c>
    </row>
    <row r="156" s="14" customFormat="1">
      <c r="A156" s="14"/>
      <c r="B156" s="230"/>
      <c r="C156" s="231"/>
      <c r="D156" s="220" t="s">
        <v>117</v>
      </c>
      <c r="E156" s="232" t="s">
        <v>19</v>
      </c>
      <c r="F156" s="233" t="s">
        <v>121</v>
      </c>
      <c r="G156" s="231"/>
      <c r="H156" s="234">
        <v>218.99999999999994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117</v>
      </c>
      <c r="AU156" s="240" t="s">
        <v>79</v>
      </c>
      <c r="AV156" s="14" t="s">
        <v>115</v>
      </c>
      <c r="AW156" s="14" t="s">
        <v>31</v>
      </c>
      <c r="AX156" s="14" t="s">
        <v>77</v>
      </c>
      <c r="AY156" s="240" t="s">
        <v>108</v>
      </c>
    </row>
    <row r="157" s="2" customFormat="1" ht="16.5" customHeight="1">
      <c r="A157" s="39"/>
      <c r="B157" s="40"/>
      <c r="C157" s="205" t="s">
        <v>8</v>
      </c>
      <c r="D157" s="205" t="s">
        <v>110</v>
      </c>
      <c r="E157" s="206" t="s">
        <v>220</v>
      </c>
      <c r="F157" s="207" t="s">
        <v>221</v>
      </c>
      <c r="G157" s="208" t="s">
        <v>113</v>
      </c>
      <c r="H157" s="209">
        <v>11.4</v>
      </c>
      <c r="I157" s="210"/>
      <c r="J157" s="211">
        <f>ROUND(I157*H157,2)</f>
        <v>0</v>
      </c>
      <c r="K157" s="207" t="s">
        <v>114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5.0000000000000002E-05</v>
      </c>
      <c r="R157" s="214">
        <f>Q157*H157</f>
        <v>0.00057000000000000009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115</v>
      </c>
      <c r="AT157" s="216" t="s">
        <v>110</v>
      </c>
      <c r="AU157" s="216" t="s">
        <v>79</v>
      </c>
      <c r="AY157" s="18" t="s">
        <v>108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115</v>
      </c>
      <c r="BM157" s="216" t="s">
        <v>222</v>
      </c>
    </row>
    <row r="158" s="13" customFormat="1">
      <c r="A158" s="13"/>
      <c r="B158" s="218"/>
      <c r="C158" s="219"/>
      <c r="D158" s="220" t="s">
        <v>117</v>
      </c>
      <c r="E158" s="221" t="s">
        <v>19</v>
      </c>
      <c r="F158" s="222" t="s">
        <v>223</v>
      </c>
      <c r="G158" s="219"/>
      <c r="H158" s="223">
        <v>3.7999999999999998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117</v>
      </c>
      <c r="AU158" s="229" t="s">
        <v>79</v>
      </c>
      <c r="AV158" s="13" t="s">
        <v>79</v>
      </c>
      <c r="AW158" s="13" t="s">
        <v>31</v>
      </c>
      <c r="AX158" s="13" t="s">
        <v>69</v>
      </c>
      <c r="AY158" s="229" t="s">
        <v>108</v>
      </c>
    </row>
    <row r="159" s="13" customFormat="1">
      <c r="A159" s="13"/>
      <c r="B159" s="218"/>
      <c r="C159" s="219"/>
      <c r="D159" s="220" t="s">
        <v>117</v>
      </c>
      <c r="E159" s="221" t="s">
        <v>19</v>
      </c>
      <c r="F159" s="222" t="s">
        <v>224</v>
      </c>
      <c r="G159" s="219"/>
      <c r="H159" s="223">
        <v>3.7999999999999998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117</v>
      </c>
      <c r="AU159" s="229" t="s">
        <v>79</v>
      </c>
      <c r="AV159" s="13" t="s">
        <v>79</v>
      </c>
      <c r="AW159" s="13" t="s">
        <v>31</v>
      </c>
      <c r="AX159" s="13" t="s">
        <v>69</v>
      </c>
      <c r="AY159" s="229" t="s">
        <v>108</v>
      </c>
    </row>
    <row r="160" s="13" customFormat="1">
      <c r="A160" s="13"/>
      <c r="B160" s="218"/>
      <c r="C160" s="219"/>
      <c r="D160" s="220" t="s">
        <v>117</v>
      </c>
      <c r="E160" s="221" t="s">
        <v>19</v>
      </c>
      <c r="F160" s="222" t="s">
        <v>225</v>
      </c>
      <c r="G160" s="219"/>
      <c r="H160" s="223">
        <v>3.7999999999999998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117</v>
      </c>
      <c r="AU160" s="229" t="s">
        <v>79</v>
      </c>
      <c r="AV160" s="13" t="s">
        <v>79</v>
      </c>
      <c r="AW160" s="13" t="s">
        <v>31</v>
      </c>
      <c r="AX160" s="13" t="s">
        <v>69</v>
      </c>
      <c r="AY160" s="229" t="s">
        <v>108</v>
      </c>
    </row>
    <row r="161" s="14" customFormat="1">
      <c r="A161" s="14"/>
      <c r="B161" s="230"/>
      <c r="C161" s="231"/>
      <c r="D161" s="220" t="s">
        <v>117</v>
      </c>
      <c r="E161" s="232" t="s">
        <v>19</v>
      </c>
      <c r="F161" s="233" t="s">
        <v>121</v>
      </c>
      <c r="G161" s="231"/>
      <c r="H161" s="234">
        <v>11.399999999999999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117</v>
      </c>
      <c r="AU161" s="240" t="s">
        <v>79</v>
      </c>
      <c r="AV161" s="14" t="s">
        <v>115</v>
      </c>
      <c r="AW161" s="14" t="s">
        <v>31</v>
      </c>
      <c r="AX161" s="14" t="s">
        <v>77</v>
      </c>
      <c r="AY161" s="240" t="s">
        <v>108</v>
      </c>
    </row>
    <row r="162" s="2" customFormat="1" ht="16.5" customHeight="1">
      <c r="A162" s="39"/>
      <c r="B162" s="40"/>
      <c r="C162" s="241" t="s">
        <v>226</v>
      </c>
      <c r="D162" s="241" t="s">
        <v>122</v>
      </c>
      <c r="E162" s="242" t="s">
        <v>227</v>
      </c>
      <c r="F162" s="243" t="s">
        <v>228</v>
      </c>
      <c r="G162" s="244" t="s">
        <v>160</v>
      </c>
      <c r="H162" s="245">
        <v>0.29499999999999998</v>
      </c>
      <c r="I162" s="246"/>
      <c r="J162" s="247">
        <f>ROUND(I162*H162,2)</f>
        <v>0</v>
      </c>
      <c r="K162" s="243" t="s">
        <v>229</v>
      </c>
      <c r="L162" s="248"/>
      <c r="M162" s="249" t="s">
        <v>19</v>
      </c>
      <c r="N162" s="250" t="s">
        <v>40</v>
      </c>
      <c r="O162" s="85"/>
      <c r="P162" s="214">
        <f>O162*H162</f>
        <v>0</v>
      </c>
      <c r="Q162" s="214">
        <v>0.55000000000000004</v>
      </c>
      <c r="R162" s="214">
        <f>Q162*H162</f>
        <v>0.16225000000000001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126</v>
      </c>
      <c r="AT162" s="216" t="s">
        <v>122</v>
      </c>
      <c r="AU162" s="216" t="s">
        <v>79</v>
      </c>
      <c r="AY162" s="18" t="s">
        <v>108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115</v>
      </c>
      <c r="BM162" s="216" t="s">
        <v>230</v>
      </c>
    </row>
    <row r="163" s="13" customFormat="1">
      <c r="A163" s="13"/>
      <c r="B163" s="218"/>
      <c r="C163" s="219"/>
      <c r="D163" s="220" t="s">
        <v>117</v>
      </c>
      <c r="E163" s="221" t="s">
        <v>19</v>
      </c>
      <c r="F163" s="222" t="s">
        <v>231</v>
      </c>
      <c r="G163" s="219"/>
      <c r="H163" s="223">
        <v>0.29499999999999998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117</v>
      </c>
      <c r="AU163" s="229" t="s">
        <v>79</v>
      </c>
      <c r="AV163" s="13" t="s">
        <v>79</v>
      </c>
      <c r="AW163" s="13" t="s">
        <v>31</v>
      </c>
      <c r="AX163" s="13" t="s">
        <v>69</v>
      </c>
      <c r="AY163" s="229" t="s">
        <v>108</v>
      </c>
    </row>
    <row r="164" s="14" customFormat="1">
      <c r="A164" s="14"/>
      <c r="B164" s="230"/>
      <c r="C164" s="231"/>
      <c r="D164" s="220" t="s">
        <v>117</v>
      </c>
      <c r="E164" s="232" t="s">
        <v>19</v>
      </c>
      <c r="F164" s="233" t="s">
        <v>121</v>
      </c>
      <c r="G164" s="231"/>
      <c r="H164" s="234">
        <v>0.29499999999999998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117</v>
      </c>
      <c r="AU164" s="240" t="s">
        <v>79</v>
      </c>
      <c r="AV164" s="14" t="s">
        <v>115</v>
      </c>
      <c r="AW164" s="14" t="s">
        <v>31</v>
      </c>
      <c r="AX164" s="14" t="s">
        <v>77</v>
      </c>
      <c r="AY164" s="240" t="s">
        <v>108</v>
      </c>
    </row>
    <row r="165" s="2" customFormat="1" ht="16.5" customHeight="1">
      <c r="A165" s="39"/>
      <c r="B165" s="40"/>
      <c r="C165" s="241" t="s">
        <v>232</v>
      </c>
      <c r="D165" s="241" t="s">
        <v>122</v>
      </c>
      <c r="E165" s="242" t="s">
        <v>233</v>
      </c>
      <c r="F165" s="243" t="s">
        <v>234</v>
      </c>
      <c r="G165" s="244" t="s">
        <v>113</v>
      </c>
      <c r="H165" s="245">
        <v>99.299999999999997</v>
      </c>
      <c r="I165" s="246"/>
      <c r="J165" s="247">
        <f>ROUND(I165*H165,2)</f>
        <v>0</v>
      </c>
      <c r="K165" s="243" t="s">
        <v>114</v>
      </c>
      <c r="L165" s="248"/>
      <c r="M165" s="249" t="s">
        <v>19</v>
      </c>
      <c r="N165" s="250" t="s">
        <v>40</v>
      </c>
      <c r="O165" s="85"/>
      <c r="P165" s="214">
        <f>O165*H165</f>
        <v>0</v>
      </c>
      <c r="Q165" s="214">
        <v>0.0047200000000000002</v>
      </c>
      <c r="R165" s="214">
        <f>Q165*H165</f>
        <v>0.468696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126</v>
      </c>
      <c r="AT165" s="216" t="s">
        <v>122</v>
      </c>
      <c r="AU165" s="216" t="s">
        <v>79</v>
      </c>
      <c r="AY165" s="18" t="s">
        <v>108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115</v>
      </c>
      <c r="BM165" s="216" t="s">
        <v>235</v>
      </c>
    </row>
    <row r="166" s="13" customFormat="1">
      <c r="A166" s="13"/>
      <c r="B166" s="218"/>
      <c r="C166" s="219"/>
      <c r="D166" s="220" t="s">
        <v>117</v>
      </c>
      <c r="E166" s="221" t="s">
        <v>19</v>
      </c>
      <c r="F166" s="222" t="s">
        <v>236</v>
      </c>
      <c r="G166" s="219"/>
      <c r="H166" s="223">
        <v>33.100000000000001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117</v>
      </c>
      <c r="AU166" s="229" t="s">
        <v>79</v>
      </c>
      <c r="AV166" s="13" t="s">
        <v>79</v>
      </c>
      <c r="AW166" s="13" t="s">
        <v>31</v>
      </c>
      <c r="AX166" s="13" t="s">
        <v>69</v>
      </c>
      <c r="AY166" s="229" t="s">
        <v>108</v>
      </c>
    </row>
    <row r="167" s="13" customFormat="1">
      <c r="A167" s="13"/>
      <c r="B167" s="218"/>
      <c r="C167" s="219"/>
      <c r="D167" s="220" t="s">
        <v>117</v>
      </c>
      <c r="E167" s="221" t="s">
        <v>19</v>
      </c>
      <c r="F167" s="222" t="s">
        <v>237</v>
      </c>
      <c r="G167" s="219"/>
      <c r="H167" s="223">
        <v>33.100000000000001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117</v>
      </c>
      <c r="AU167" s="229" t="s">
        <v>79</v>
      </c>
      <c r="AV167" s="13" t="s">
        <v>79</v>
      </c>
      <c r="AW167" s="13" t="s">
        <v>31</v>
      </c>
      <c r="AX167" s="13" t="s">
        <v>69</v>
      </c>
      <c r="AY167" s="229" t="s">
        <v>108</v>
      </c>
    </row>
    <row r="168" s="13" customFormat="1">
      <c r="A168" s="13"/>
      <c r="B168" s="218"/>
      <c r="C168" s="219"/>
      <c r="D168" s="220" t="s">
        <v>117</v>
      </c>
      <c r="E168" s="221" t="s">
        <v>19</v>
      </c>
      <c r="F168" s="222" t="s">
        <v>238</v>
      </c>
      <c r="G168" s="219"/>
      <c r="H168" s="223">
        <v>33.100000000000001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9" t="s">
        <v>117</v>
      </c>
      <c r="AU168" s="229" t="s">
        <v>79</v>
      </c>
      <c r="AV168" s="13" t="s">
        <v>79</v>
      </c>
      <c r="AW168" s="13" t="s">
        <v>31</v>
      </c>
      <c r="AX168" s="13" t="s">
        <v>69</v>
      </c>
      <c r="AY168" s="229" t="s">
        <v>108</v>
      </c>
    </row>
    <row r="169" s="14" customFormat="1">
      <c r="A169" s="14"/>
      <c r="B169" s="230"/>
      <c r="C169" s="231"/>
      <c r="D169" s="220" t="s">
        <v>117</v>
      </c>
      <c r="E169" s="232" t="s">
        <v>19</v>
      </c>
      <c r="F169" s="233" t="s">
        <v>121</v>
      </c>
      <c r="G169" s="231"/>
      <c r="H169" s="234">
        <v>99.300000000000011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117</v>
      </c>
      <c r="AU169" s="240" t="s">
        <v>79</v>
      </c>
      <c r="AV169" s="14" t="s">
        <v>115</v>
      </c>
      <c r="AW169" s="14" t="s">
        <v>31</v>
      </c>
      <c r="AX169" s="14" t="s">
        <v>77</v>
      </c>
      <c r="AY169" s="240" t="s">
        <v>108</v>
      </c>
    </row>
    <row r="170" s="2" customFormat="1" ht="16.5" customHeight="1">
      <c r="A170" s="39"/>
      <c r="B170" s="40"/>
      <c r="C170" s="241" t="s">
        <v>239</v>
      </c>
      <c r="D170" s="241" t="s">
        <v>122</v>
      </c>
      <c r="E170" s="242" t="s">
        <v>240</v>
      </c>
      <c r="F170" s="243" t="s">
        <v>241</v>
      </c>
      <c r="G170" s="244" t="s">
        <v>177</v>
      </c>
      <c r="H170" s="245">
        <v>17.100000000000001</v>
      </c>
      <c r="I170" s="246"/>
      <c r="J170" s="247">
        <f>ROUND(I170*H170,2)</f>
        <v>0</v>
      </c>
      <c r="K170" s="243" t="s">
        <v>114</v>
      </c>
      <c r="L170" s="248"/>
      <c r="M170" s="249" t="s">
        <v>19</v>
      </c>
      <c r="N170" s="250" t="s">
        <v>40</v>
      </c>
      <c r="O170" s="85"/>
      <c r="P170" s="214">
        <f>O170*H170</f>
        <v>0</v>
      </c>
      <c r="Q170" s="214">
        <v>0.0038</v>
      </c>
      <c r="R170" s="214">
        <f>Q170*H170</f>
        <v>0.06498000000000001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122</v>
      </c>
      <c r="AU170" s="216" t="s">
        <v>79</v>
      </c>
      <c r="AY170" s="18" t="s">
        <v>108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115</v>
      </c>
      <c r="BM170" s="216" t="s">
        <v>242</v>
      </c>
    </row>
    <row r="171" s="13" customFormat="1">
      <c r="A171" s="13"/>
      <c r="B171" s="218"/>
      <c r="C171" s="219"/>
      <c r="D171" s="220" t="s">
        <v>117</v>
      </c>
      <c r="E171" s="221" t="s">
        <v>19</v>
      </c>
      <c r="F171" s="222" t="s">
        <v>243</v>
      </c>
      <c r="G171" s="219"/>
      <c r="H171" s="223">
        <v>5.7000000000000002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117</v>
      </c>
      <c r="AU171" s="229" t="s">
        <v>79</v>
      </c>
      <c r="AV171" s="13" t="s">
        <v>79</v>
      </c>
      <c r="AW171" s="13" t="s">
        <v>31</v>
      </c>
      <c r="AX171" s="13" t="s">
        <v>69</v>
      </c>
      <c r="AY171" s="229" t="s">
        <v>108</v>
      </c>
    </row>
    <row r="172" s="13" customFormat="1">
      <c r="A172" s="13"/>
      <c r="B172" s="218"/>
      <c r="C172" s="219"/>
      <c r="D172" s="220" t="s">
        <v>117</v>
      </c>
      <c r="E172" s="221" t="s">
        <v>19</v>
      </c>
      <c r="F172" s="222" t="s">
        <v>244</v>
      </c>
      <c r="G172" s="219"/>
      <c r="H172" s="223">
        <v>5.7000000000000002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117</v>
      </c>
      <c r="AU172" s="229" t="s">
        <v>79</v>
      </c>
      <c r="AV172" s="13" t="s">
        <v>79</v>
      </c>
      <c r="AW172" s="13" t="s">
        <v>31</v>
      </c>
      <c r="AX172" s="13" t="s">
        <v>69</v>
      </c>
      <c r="AY172" s="229" t="s">
        <v>108</v>
      </c>
    </row>
    <row r="173" s="13" customFormat="1">
      <c r="A173" s="13"/>
      <c r="B173" s="218"/>
      <c r="C173" s="219"/>
      <c r="D173" s="220" t="s">
        <v>117</v>
      </c>
      <c r="E173" s="221" t="s">
        <v>19</v>
      </c>
      <c r="F173" s="222" t="s">
        <v>245</v>
      </c>
      <c r="G173" s="219"/>
      <c r="H173" s="223">
        <v>5.7000000000000002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117</v>
      </c>
      <c r="AU173" s="229" t="s">
        <v>79</v>
      </c>
      <c r="AV173" s="13" t="s">
        <v>79</v>
      </c>
      <c r="AW173" s="13" t="s">
        <v>31</v>
      </c>
      <c r="AX173" s="13" t="s">
        <v>69</v>
      </c>
      <c r="AY173" s="229" t="s">
        <v>108</v>
      </c>
    </row>
    <row r="174" s="14" customFormat="1">
      <c r="A174" s="14"/>
      <c r="B174" s="230"/>
      <c r="C174" s="231"/>
      <c r="D174" s="220" t="s">
        <v>117</v>
      </c>
      <c r="E174" s="232" t="s">
        <v>19</v>
      </c>
      <c r="F174" s="233" t="s">
        <v>121</v>
      </c>
      <c r="G174" s="231"/>
      <c r="H174" s="234">
        <v>17.100000000000001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117</v>
      </c>
      <c r="AU174" s="240" t="s">
        <v>79</v>
      </c>
      <c r="AV174" s="14" t="s">
        <v>115</v>
      </c>
      <c r="AW174" s="14" t="s">
        <v>31</v>
      </c>
      <c r="AX174" s="14" t="s">
        <v>77</v>
      </c>
      <c r="AY174" s="240" t="s">
        <v>108</v>
      </c>
    </row>
    <row r="175" s="12" customFormat="1" ht="22.8" customHeight="1">
      <c r="A175" s="12"/>
      <c r="B175" s="189"/>
      <c r="C175" s="190"/>
      <c r="D175" s="191" t="s">
        <v>68</v>
      </c>
      <c r="E175" s="203" t="s">
        <v>128</v>
      </c>
      <c r="F175" s="203" t="s">
        <v>246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1.3355729999999999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77</v>
      </c>
      <c r="AT175" s="201" t="s">
        <v>68</v>
      </c>
      <c r="AU175" s="201" t="s">
        <v>77</v>
      </c>
      <c r="AY175" s="200" t="s">
        <v>108</v>
      </c>
      <c r="BK175" s="202">
        <f>SUM(BK176:BK180)</f>
        <v>0</v>
      </c>
    </row>
    <row r="176" s="2" customFormat="1" ht="33" customHeight="1">
      <c r="A176" s="39"/>
      <c r="B176" s="40"/>
      <c r="C176" s="205" t="s">
        <v>247</v>
      </c>
      <c r="D176" s="205" t="s">
        <v>110</v>
      </c>
      <c r="E176" s="206" t="s">
        <v>248</v>
      </c>
      <c r="F176" s="207" t="s">
        <v>249</v>
      </c>
      <c r="G176" s="208" t="s">
        <v>177</v>
      </c>
      <c r="H176" s="209">
        <v>215.41499999999999</v>
      </c>
      <c r="I176" s="210"/>
      <c r="J176" s="211">
        <f>ROUND(I176*H176,2)</f>
        <v>0</v>
      </c>
      <c r="K176" s="207" t="s">
        <v>114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0.0061999999999999998</v>
      </c>
      <c r="R176" s="214">
        <f>Q176*H176</f>
        <v>1.3355729999999999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115</v>
      </c>
      <c r="AT176" s="216" t="s">
        <v>110</v>
      </c>
      <c r="AU176" s="216" t="s">
        <v>79</v>
      </c>
      <c r="AY176" s="18" t="s">
        <v>108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115</v>
      </c>
      <c r="BM176" s="216" t="s">
        <v>250</v>
      </c>
    </row>
    <row r="177" s="13" customFormat="1">
      <c r="A177" s="13"/>
      <c r="B177" s="218"/>
      <c r="C177" s="219"/>
      <c r="D177" s="220" t="s">
        <v>117</v>
      </c>
      <c r="E177" s="221" t="s">
        <v>19</v>
      </c>
      <c r="F177" s="222" t="s">
        <v>251</v>
      </c>
      <c r="G177" s="219"/>
      <c r="H177" s="223">
        <v>71.805000000000007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117</v>
      </c>
      <c r="AU177" s="229" t="s">
        <v>79</v>
      </c>
      <c r="AV177" s="13" t="s">
        <v>79</v>
      </c>
      <c r="AW177" s="13" t="s">
        <v>31</v>
      </c>
      <c r="AX177" s="13" t="s">
        <v>69</v>
      </c>
      <c r="AY177" s="229" t="s">
        <v>108</v>
      </c>
    </row>
    <row r="178" s="13" customFormat="1">
      <c r="A178" s="13"/>
      <c r="B178" s="218"/>
      <c r="C178" s="219"/>
      <c r="D178" s="220" t="s">
        <v>117</v>
      </c>
      <c r="E178" s="221" t="s">
        <v>19</v>
      </c>
      <c r="F178" s="222" t="s">
        <v>252</v>
      </c>
      <c r="G178" s="219"/>
      <c r="H178" s="223">
        <v>71.805000000000007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117</v>
      </c>
      <c r="AU178" s="229" t="s">
        <v>79</v>
      </c>
      <c r="AV178" s="13" t="s">
        <v>79</v>
      </c>
      <c r="AW178" s="13" t="s">
        <v>31</v>
      </c>
      <c r="AX178" s="13" t="s">
        <v>69</v>
      </c>
      <c r="AY178" s="229" t="s">
        <v>108</v>
      </c>
    </row>
    <row r="179" s="13" customFormat="1">
      <c r="A179" s="13"/>
      <c r="B179" s="218"/>
      <c r="C179" s="219"/>
      <c r="D179" s="220" t="s">
        <v>117</v>
      </c>
      <c r="E179" s="221" t="s">
        <v>19</v>
      </c>
      <c r="F179" s="222" t="s">
        <v>253</v>
      </c>
      <c r="G179" s="219"/>
      <c r="H179" s="223">
        <v>71.805000000000007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117</v>
      </c>
      <c r="AU179" s="229" t="s">
        <v>79</v>
      </c>
      <c r="AV179" s="13" t="s">
        <v>79</v>
      </c>
      <c r="AW179" s="13" t="s">
        <v>31</v>
      </c>
      <c r="AX179" s="13" t="s">
        <v>69</v>
      </c>
      <c r="AY179" s="229" t="s">
        <v>108</v>
      </c>
    </row>
    <row r="180" s="14" customFormat="1">
      <c r="A180" s="14"/>
      <c r="B180" s="230"/>
      <c r="C180" s="231"/>
      <c r="D180" s="220" t="s">
        <v>117</v>
      </c>
      <c r="E180" s="232" t="s">
        <v>19</v>
      </c>
      <c r="F180" s="233" t="s">
        <v>121</v>
      </c>
      <c r="G180" s="231"/>
      <c r="H180" s="234">
        <v>215.41500000000002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117</v>
      </c>
      <c r="AU180" s="240" t="s">
        <v>79</v>
      </c>
      <c r="AV180" s="14" t="s">
        <v>115</v>
      </c>
      <c r="AW180" s="14" t="s">
        <v>31</v>
      </c>
      <c r="AX180" s="14" t="s">
        <v>77</v>
      </c>
      <c r="AY180" s="240" t="s">
        <v>108</v>
      </c>
    </row>
    <row r="181" s="12" customFormat="1" ht="22.8" customHeight="1">
      <c r="A181" s="12"/>
      <c r="B181" s="189"/>
      <c r="C181" s="190"/>
      <c r="D181" s="191" t="s">
        <v>68</v>
      </c>
      <c r="E181" s="203" t="s">
        <v>254</v>
      </c>
      <c r="F181" s="203" t="s">
        <v>255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77</v>
      </c>
      <c r="AT181" s="201" t="s">
        <v>68</v>
      </c>
      <c r="AU181" s="201" t="s">
        <v>77</v>
      </c>
      <c r="AY181" s="200" t="s">
        <v>108</v>
      </c>
      <c r="BK181" s="202">
        <f>BK182</f>
        <v>0</v>
      </c>
    </row>
    <row r="182" s="2" customFormat="1" ht="21.75" customHeight="1">
      <c r="A182" s="39"/>
      <c r="B182" s="40"/>
      <c r="C182" s="205" t="s">
        <v>256</v>
      </c>
      <c r="D182" s="205" t="s">
        <v>110</v>
      </c>
      <c r="E182" s="206" t="s">
        <v>257</v>
      </c>
      <c r="F182" s="207" t="s">
        <v>258</v>
      </c>
      <c r="G182" s="208" t="s">
        <v>259</v>
      </c>
      <c r="H182" s="209">
        <v>2.931</v>
      </c>
      <c r="I182" s="210"/>
      <c r="J182" s="211">
        <f>ROUND(I182*H182,2)</f>
        <v>0</v>
      </c>
      <c r="K182" s="207" t="s">
        <v>114</v>
      </c>
      <c r="L182" s="45"/>
      <c r="M182" s="251" t="s">
        <v>19</v>
      </c>
      <c r="N182" s="252" t="s">
        <v>40</v>
      </c>
      <c r="O182" s="253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115</v>
      </c>
      <c r="AT182" s="216" t="s">
        <v>110</v>
      </c>
      <c r="AU182" s="216" t="s">
        <v>79</v>
      </c>
      <c r="AY182" s="18" t="s">
        <v>108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115</v>
      </c>
      <c r="BM182" s="216" t="s">
        <v>260</v>
      </c>
    </row>
    <row r="183" s="2" customFormat="1" ht="6.96" customHeight="1">
      <c r="A183" s="39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ljM7y0fE65GSAzgTUVUHxYwqoIXtmjGPCLQqis4iqoJnqtla6hNfvois5EGQw26tRlbMLoS80qEMCaGs++eMGQ==" hashValue="7XTIT1/sgK63thn3GUx1mFrpsSuS7+UKORtMAIlFyAEkHElbAaq9+obnP41l0x7RPVRVVLUnCJbi1f4SkYOWrQ==" algorithmName="SHA-512" password="CC35"/>
  <autoFilter ref="C82:K18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Poldr PEO 10 a LBK 5 v k.ú. Dubenec - následná péče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ROUND((SUM(BE84:BE266)),  2)</f>
        <v>0</v>
      </c>
      <c r="G33" s="39"/>
      <c r="H33" s="39"/>
      <c r="I33" s="149">
        <v>0.20999999999999999</v>
      </c>
      <c r="J33" s="148">
        <f>ROUND(((SUM(BE84:BE266))*I33),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ROUND((SUM(BF84:BF266)),  2)</f>
        <v>0</v>
      </c>
      <c r="G34" s="39"/>
      <c r="H34" s="39"/>
      <c r="I34" s="149">
        <v>0.14999999999999999</v>
      </c>
      <c r="J34" s="148">
        <f>ROUND(((SUM(BF84:BF266))*I34),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ROUND((SUM(BG84:BG266)),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ROUND((SUM(BH84:BH266)),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ROUND((SUM(BI84:BI266)),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Poldr PEO 10 a LBK 5 v k.ú. Dubenec - následná péče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02.3 -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262</v>
      </c>
      <c r="E62" s="175"/>
      <c r="F62" s="175"/>
      <c r="G62" s="175"/>
      <c r="H62" s="175"/>
      <c r="I62" s="175"/>
      <c r="J62" s="176">
        <f>J129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1.84" customHeight="1">
      <c r="A63" s="10"/>
      <c r="B63" s="172"/>
      <c r="C63" s="173"/>
      <c r="D63" s="174" t="s">
        <v>263</v>
      </c>
      <c r="E63" s="175"/>
      <c r="F63" s="175"/>
      <c r="G63" s="175"/>
      <c r="H63" s="175"/>
      <c r="I63" s="175"/>
      <c r="J63" s="176">
        <f>J246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91</v>
      </c>
      <c r="E64" s="175"/>
      <c r="F64" s="175"/>
      <c r="G64" s="175"/>
      <c r="H64" s="175"/>
      <c r="I64" s="175"/>
      <c r="J64" s="176">
        <f>J248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Poldr PEO 10 a LBK 5 v k.ú. Dubenec - následná péče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02.3 - Výsadby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27. 4. 2020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94</v>
      </c>
      <c r="D83" s="181" t="s">
        <v>54</v>
      </c>
      <c r="E83" s="181" t="s">
        <v>50</v>
      </c>
      <c r="F83" s="181" t="s">
        <v>51</v>
      </c>
      <c r="G83" s="181" t="s">
        <v>95</v>
      </c>
      <c r="H83" s="181" t="s">
        <v>96</v>
      </c>
      <c r="I83" s="181" t="s">
        <v>97</v>
      </c>
      <c r="J83" s="181" t="s">
        <v>87</v>
      </c>
      <c r="K83" s="182" t="s">
        <v>98</v>
      </c>
      <c r="L83" s="183"/>
      <c r="M83" s="93" t="s">
        <v>19</v>
      </c>
      <c r="N83" s="94" t="s">
        <v>39</v>
      </c>
      <c r="O83" s="94" t="s">
        <v>99</v>
      </c>
      <c r="P83" s="94" t="s">
        <v>100</v>
      </c>
      <c r="Q83" s="94" t="s">
        <v>101</v>
      </c>
      <c r="R83" s="94" t="s">
        <v>102</v>
      </c>
      <c r="S83" s="94" t="s">
        <v>103</v>
      </c>
      <c r="T83" s="95" t="s">
        <v>104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44.59075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88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106</v>
      </c>
      <c r="F85" s="192" t="s">
        <v>107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P86+P248</f>
        <v>0</v>
      </c>
      <c r="Q85" s="197"/>
      <c r="R85" s="198">
        <f>R86+R248</f>
        <v>44.59075</v>
      </c>
      <c r="S85" s="197"/>
      <c r="T85" s="199">
        <f>T86+T248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69</v>
      </c>
      <c r="AY85" s="200" t="s">
        <v>108</v>
      </c>
      <c r="BK85" s="202">
        <f>BK86+BK248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77</v>
      </c>
      <c r="F86" s="203" t="s">
        <v>109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P87+SUM(P88:P129)</f>
        <v>0</v>
      </c>
      <c r="Q86" s="197"/>
      <c r="R86" s="198">
        <f>R87+SUM(R88:R129)</f>
        <v>14.380369999999999</v>
      </c>
      <c r="S86" s="197"/>
      <c r="T86" s="199">
        <f>T87+SUM(T88:T129)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77</v>
      </c>
      <c r="AT86" s="201" t="s">
        <v>68</v>
      </c>
      <c r="AU86" s="201" t="s">
        <v>77</v>
      </c>
      <c r="AY86" s="200" t="s">
        <v>108</v>
      </c>
      <c r="BK86" s="202">
        <f>BK87+SUM(BK88:BK129)</f>
        <v>0</v>
      </c>
    </row>
    <row r="87" s="2" customFormat="1" ht="33" customHeight="1">
      <c r="A87" s="39"/>
      <c r="B87" s="40"/>
      <c r="C87" s="205" t="s">
        <v>77</v>
      </c>
      <c r="D87" s="205" t="s">
        <v>110</v>
      </c>
      <c r="E87" s="206" t="s">
        <v>264</v>
      </c>
      <c r="F87" s="207" t="s">
        <v>265</v>
      </c>
      <c r="G87" s="208" t="s">
        <v>149</v>
      </c>
      <c r="H87" s="209">
        <v>1950</v>
      </c>
      <c r="I87" s="210"/>
      <c r="J87" s="211">
        <f>ROUND(I87*H87,2)</f>
        <v>0</v>
      </c>
      <c r="K87" s="207" t="s">
        <v>114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115</v>
      </c>
      <c r="AT87" s="216" t="s">
        <v>110</v>
      </c>
      <c r="AU87" s="216" t="s">
        <v>79</v>
      </c>
      <c r="AY87" s="18" t="s">
        <v>108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115</v>
      </c>
      <c r="BM87" s="216" t="s">
        <v>266</v>
      </c>
    </row>
    <row r="88" s="13" customFormat="1">
      <c r="A88" s="13"/>
      <c r="B88" s="218"/>
      <c r="C88" s="219"/>
      <c r="D88" s="220" t="s">
        <v>117</v>
      </c>
      <c r="E88" s="221" t="s">
        <v>19</v>
      </c>
      <c r="F88" s="222" t="s">
        <v>267</v>
      </c>
      <c r="G88" s="219"/>
      <c r="H88" s="223">
        <v>1950</v>
      </c>
      <c r="I88" s="224"/>
      <c r="J88" s="219"/>
      <c r="K88" s="219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117</v>
      </c>
      <c r="AU88" s="229" t="s">
        <v>79</v>
      </c>
      <c r="AV88" s="13" t="s">
        <v>79</v>
      </c>
      <c r="AW88" s="13" t="s">
        <v>31</v>
      </c>
      <c r="AX88" s="13" t="s">
        <v>69</v>
      </c>
      <c r="AY88" s="229" t="s">
        <v>108</v>
      </c>
    </row>
    <row r="89" s="14" customFormat="1">
      <c r="A89" s="14"/>
      <c r="B89" s="230"/>
      <c r="C89" s="231"/>
      <c r="D89" s="220" t="s">
        <v>117</v>
      </c>
      <c r="E89" s="232" t="s">
        <v>19</v>
      </c>
      <c r="F89" s="233" t="s">
        <v>121</v>
      </c>
      <c r="G89" s="231"/>
      <c r="H89" s="234">
        <v>1950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0" t="s">
        <v>117</v>
      </c>
      <c r="AU89" s="240" t="s">
        <v>79</v>
      </c>
      <c r="AV89" s="14" t="s">
        <v>115</v>
      </c>
      <c r="AW89" s="14" t="s">
        <v>31</v>
      </c>
      <c r="AX89" s="14" t="s">
        <v>77</v>
      </c>
      <c r="AY89" s="240" t="s">
        <v>108</v>
      </c>
    </row>
    <row r="90" s="2" customFormat="1">
      <c r="A90" s="39"/>
      <c r="B90" s="40"/>
      <c r="C90" s="205" t="s">
        <v>79</v>
      </c>
      <c r="D90" s="205" t="s">
        <v>110</v>
      </c>
      <c r="E90" s="206" t="s">
        <v>268</v>
      </c>
      <c r="F90" s="207" t="s">
        <v>269</v>
      </c>
      <c r="G90" s="208" t="s">
        <v>149</v>
      </c>
      <c r="H90" s="209">
        <v>1950</v>
      </c>
      <c r="I90" s="210"/>
      <c r="J90" s="211">
        <f>ROUND(I90*H90,2)</f>
        <v>0</v>
      </c>
      <c r="K90" s="207" t="s">
        <v>114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115</v>
      </c>
      <c r="AT90" s="216" t="s">
        <v>110</v>
      </c>
      <c r="AU90" s="216" t="s">
        <v>79</v>
      </c>
      <c r="AY90" s="18" t="s">
        <v>108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115</v>
      </c>
      <c r="BM90" s="216" t="s">
        <v>270</v>
      </c>
    </row>
    <row r="91" s="2" customFormat="1" ht="16.5" customHeight="1">
      <c r="A91" s="39"/>
      <c r="B91" s="40"/>
      <c r="C91" s="241" t="s">
        <v>128</v>
      </c>
      <c r="D91" s="241" t="s">
        <v>122</v>
      </c>
      <c r="E91" s="242" t="s">
        <v>271</v>
      </c>
      <c r="F91" s="243" t="s">
        <v>272</v>
      </c>
      <c r="G91" s="244" t="s">
        <v>273</v>
      </c>
      <c r="H91" s="245">
        <v>48.75</v>
      </c>
      <c r="I91" s="246"/>
      <c r="J91" s="247">
        <f>ROUND(I91*H91,2)</f>
        <v>0</v>
      </c>
      <c r="K91" s="243" t="s">
        <v>114</v>
      </c>
      <c r="L91" s="248"/>
      <c r="M91" s="249" t="s">
        <v>19</v>
      </c>
      <c r="N91" s="250" t="s">
        <v>40</v>
      </c>
      <c r="O91" s="85"/>
      <c r="P91" s="214">
        <f>O91*H91</f>
        <v>0</v>
      </c>
      <c r="Q91" s="214">
        <v>0.001</v>
      </c>
      <c r="R91" s="214">
        <f>Q91*H91</f>
        <v>0.048750000000000002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126</v>
      </c>
      <c r="AT91" s="216" t="s">
        <v>122</v>
      </c>
      <c r="AU91" s="216" t="s">
        <v>79</v>
      </c>
      <c r="AY91" s="18" t="s">
        <v>108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115</v>
      </c>
      <c r="BM91" s="216" t="s">
        <v>274</v>
      </c>
    </row>
    <row r="92" s="13" customFormat="1">
      <c r="A92" s="13"/>
      <c r="B92" s="218"/>
      <c r="C92" s="219"/>
      <c r="D92" s="220" t="s">
        <v>117</v>
      </c>
      <c r="E92" s="221" t="s">
        <v>19</v>
      </c>
      <c r="F92" s="222" t="s">
        <v>275</v>
      </c>
      <c r="G92" s="219"/>
      <c r="H92" s="223">
        <v>48.75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117</v>
      </c>
      <c r="AU92" s="229" t="s">
        <v>79</v>
      </c>
      <c r="AV92" s="13" t="s">
        <v>79</v>
      </c>
      <c r="AW92" s="13" t="s">
        <v>31</v>
      </c>
      <c r="AX92" s="13" t="s">
        <v>69</v>
      </c>
      <c r="AY92" s="229" t="s">
        <v>108</v>
      </c>
    </row>
    <row r="93" s="14" customFormat="1">
      <c r="A93" s="14"/>
      <c r="B93" s="230"/>
      <c r="C93" s="231"/>
      <c r="D93" s="220" t="s">
        <v>117</v>
      </c>
      <c r="E93" s="232" t="s">
        <v>19</v>
      </c>
      <c r="F93" s="233" t="s">
        <v>121</v>
      </c>
      <c r="G93" s="231"/>
      <c r="H93" s="234">
        <v>48.75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117</v>
      </c>
      <c r="AU93" s="240" t="s">
        <v>79</v>
      </c>
      <c r="AV93" s="14" t="s">
        <v>115</v>
      </c>
      <c r="AW93" s="14" t="s">
        <v>31</v>
      </c>
      <c r="AX93" s="14" t="s">
        <v>77</v>
      </c>
      <c r="AY93" s="240" t="s">
        <v>108</v>
      </c>
    </row>
    <row r="94" s="2" customFormat="1" ht="16.5" customHeight="1">
      <c r="A94" s="39"/>
      <c r="B94" s="40"/>
      <c r="C94" s="205" t="s">
        <v>115</v>
      </c>
      <c r="D94" s="205" t="s">
        <v>110</v>
      </c>
      <c r="E94" s="206" t="s">
        <v>211</v>
      </c>
      <c r="F94" s="207" t="s">
        <v>212</v>
      </c>
      <c r="G94" s="208" t="s">
        <v>113</v>
      </c>
      <c r="H94" s="209">
        <v>1460</v>
      </c>
      <c r="I94" s="210"/>
      <c r="J94" s="211">
        <f>ROUND(I94*H94,2)</f>
        <v>0</v>
      </c>
      <c r="K94" s="207" t="s">
        <v>114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5.0000000000000002E-05</v>
      </c>
      <c r="R94" s="214">
        <f>Q94*H94</f>
        <v>0.073000000000000009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115</v>
      </c>
      <c r="AT94" s="216" t="s">
        <v>110</v>
      </c>
      <c r="AU94" s="216" t="s">
        <v>79</v>
      </c>
      <c r="AY94" s="18" t="s">
        <v>108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115</v>
      </c>
      <c r="BM94" s="216" t="s">
        <v>276</v>
      </c>
    </row>
    <row r="95" s="13" customFormat="1">
      <c r="A95" s="13"/>
      <c r="B95" s="218"/>
      <c r="C95" s="219"/>
      <c r="D95" s="220" t="s">
        <v>117</v>
      </c>
      <c r="E95" s="221" t="s">
        <v>19</v>
      </c>
      <c r="F95" s="222" t="s">
        <v>277</v>
      </c>
      <c r="G95" s="219"/>
      <c r="H95" s="223">
        <v>434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117</v>
      </c>
      <c r="AU95" s="229" t="s">
        <v>79</v>
      </c>
      <c r="AV95" s="13" t="s">
        <v>79</v>
      </c>
      <c r="AW95" s="13" t="s">
        <v>31</v>
      </c>
      <c r="AX95" s="13" t="s">
        <v>69</v>
      </c>
      <c r="AY95" s="229" t="s">
        <v>108</v>
      </c>
    </row>
    <row r="96" s="13" customFormat="1">
      <c r="A96" s="13"/>
      <c r="B96" s="218"/>
      <c r="C96" s="219"/>
      <c r="D96" s="220" t="s">
        <v>117</v>
      </c>
      <c r="E96" s="221" t="s">
        <v>19</v>
      </c>
      <c r="F96" s="222" t="s">
        <v>278</v>
      </c>
      <c r="G96" s="219"/>
      <c r="H96" s="223">
        <v>1026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117</v>
      </c>
      <c r="AU96" s="229" t="s">
        <v>79</v>
      </c>
      <c r="AV96" s="13" t="s">
        <v>79</v>
      </c>
      <c r="AW96" s="13" t="s">
        <v>31</v>
      </c>
      <c r="AX96" s="13" t="s">
        <v>69</v>
      </c>
      <c r="AY96" s="229" t="s">
        <v>108</v>
      </c>
    </row>
    <row r="97" s="14" customFormat="1">
      <c r="A97" s="14"/>
      <c r="B97" s="230"/>
      <c r="C97" s="231"/>
      <c r="D97" s="220" t="s">
        <v>117</v>
      </c>
      <c r="E97" s="232" t="s">
        <v>19</v>
      </c>
      <c r="F97" s="233" t="s">
        <v>121</v>
      </c>
      <c r="G97" s="231"/>
      <c r="H97" s="234">
        <v>1460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117</v>
      </c>
      <c r="AU97" s="240" t="s">
        <v>79</v>
      </c>
      <c r="AV97" s="14" t="s">
        <v>115</v>
      </c>
      <c r="AW97" s="14" t="s">
        <v>31</v>
      </c>
      <c r="AX97" s="14" t="s">
        <v>77</v>
      </c>
      <c r="AY97" s="240" t="s">
        <v>108</v>
      </c>
    </row>
    <row r="98" s="2" customFormat="1" ht="16.5" customHeight="1">
      <c r="A98" s="39"/>
      <c r="B98" s="40"/>
      <c r="C98" s="205" t="s">
        <v>140</v>
      </c>
      <c r="D98" s="205" t="s">
        <v>110</v>
      </c>
      <c r="E98" s="206" t="s">
        <v>220</v>
      </c>
      <c r="F98" s="207" t="s">
        <v>221</v>
      </c>
      <c r="G98" s="208" t="s">
        <v>113</v>
      </c>
      <c r="H98" s="209">
        <v>76</v>
      </c>
      <c r="I98" s="210"/>
      <c r="J98" s="211">
        <f>ROUND(I98*H98,2)</f>
        <v>0</v>
      </c>
      <c r="K98" s="207" t="s">
        <v>114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5.0000000000000002E-05</v>
      </c>
      <c r="R98" s="214">
        <f>Q98*H98</f>
        <v>0.0038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115</v>
      </c>
      <c r="AT98" s="216" t="s">
        <v>110</v>
      </c>
      <c r="AU98" s="216" t="s">
        <v>79</v>
      </c>
      <c r="AY98" s="18" t="s">
        <v>108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115</v>
      </c>
      <c r="BM98" s="216" t="s">
        <v>279</v>
      </c>
    </row>
    <row r="99" s="13" customFormat="1">
      <c r="A99" s="13"/>
      <c r="B99" s="218"/>
      <c r="C99" s="219"/>
      <c r="D99" s="220" t="s">
        <v>117</v>
      </c>
      <c r="E99" s="221" t="s">
        <v>19</v>
      </c>
      <c r="F99" s="222" t="s">
        <v>280</v>
      </c>
      <c r="G99" s="219"/>
      <c r="H99" s="223">
        <v>76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117</v>
      </c>
      <c r="AU99" s="229" t="s">
        <v>79</v>
      </c>
      <c r="AV99" s="13" t="s">
        <v>79</v>
      </c>
      <c r="AW99" s="13" t="s">
        <v>31</v>
      </c>
      <c r="AX99" s="13" t="s">
        <v>69</v>
      </c>
      <c r="AY99" s="229" t="s">
        <v>108</v>
      </c>
    </row>
    <row r="100" s="14" customFormat="1">
      <c r="A100" s="14"/>
      <c r="B100" s="230"/>
      <c r="C100" s="231"/>
      <c r="D100" s="220" t="s">
        <v>117</v>
      </c>
      <c r="E100" s="232" t="s">
        <v>19</v>
      </c>
      <c r="F100" s="233" t="s">
        <v>121</v>
      </c>
      <c r="G100" s="231"/>
      <c r="H100" s="234">
        <v>76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117</v>
      </c>
      <c r="AU100" s="240" t="s">
        <v>79</v>
      </c>
      <c r="AV100" s="14" t="s">
        <v>115</v>
      </c>
      <c r="AW100" s="14" t="s">
        <v>31</v>
      </c>
      <c r="AX100" s="14" t="s">
        <v>77</v>
      </c>
      <c r="AY100" s="240" t="s">
        <v>108</v>
      </c>
    </row>
    <row r="101" s="2" customFormat="1" ht="16.5" customHeight="1">
      <c r="A101" s="39"/>
      <c r="B101" s="40"/>
      <c r="C101" s="241" t="s">
        <v>146</v>
      </c>
      <c r="D101" s="241" t="s">
        <v>122</v>
      </c>
      <c r="E101" s="242" t="s">
        <v>233</v>
      </c>
      <c r="F101" s="243" t="s">
        <v>234</v>
      </c>
      <c r="G101" s="244" t="s">
        <v>113</v>
      </c>
      <c r="H101" s="245">
        <v>662</v>
      </c>
      <c r="I101" s="246"/>
      <c r="J101" s="247">
        <f>ROUND(I101*H101,2)</f>
        <v>0</v>
      </c>
      <c r="K101" s="243" t="s">
        <v>114</v>
      </c>
      <c r="L101" s="248"/>
      <c r="M101" s="249" t="s">
        <v>19</v>
      </c>
      <c r="N101" s="250" t="s">
        <v>40</v>
      </c>
      <c r="O101" s="85"/>
      <c r="P101" s="214">
        <f>O101*H101</f>
        <v>0</v>
      </c>
      <c r="Q101" s="214">
        <v>0.0047200000000000002</v>
      </c>
      <c r="R101" s="214">
        <f>Q101*H101</f>
        <v>3.1246400000000003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122</v>
      </c>
      <c r="AU101" s="216" t="s">
        <v>79</v>
      </c>
      <c r="AY101" s="18" t="s">
        <v>108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115</v>
      </c>
      <c r="BM101" s="216" t="s">
        <v>281</v>
      </c>
    </row>
    <row r="102" s="13" customFormat="1">
      <c r="A102" s="13"/>
      <c r="B102" s="218"/>
      <c r="C102" s="219"/>
      <c r="D102" s="220" t="s">
        <v>117</v>
      </c>
      <c r="E102" s="221" t="s">
        <v>19</v>
      </c>
      <c r="F102" s="222" t="s">
        <v>282</v>
      </c>
      <c r="G102" s="219"/>
      <c r="H102" s="223">
        <v>662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117</v>
      </c>
      <c r="AU102" s="229" t="s">
        <v>79</v>
      </c>
      <c r="AV102" s="13" t="s">
        <v>79</v>
      </c>
      <c r="AW102" s="13" t="s">
        <v>31</v>
      </c>
      <c r="AX102" s="13" t="s">
        <v>69</v>
      </c>
      <c r="AY102" s="229" t="s">
        <v>108</v>
      </c>
    </row>
    <row r="103" s="14" customFormat="1">
      <c r="A103" s="14"/>
      <c r="B103" s="230"/>
      <c r="C103" s="231"/>
      <c r="D103" s="220" t="s">
        <v>117</v>
      </c>
      <c r="E103" s="232" t="s">
        <v>19</v>
      </c>
      <c r="F103" s="233" t="s">
        <v>121</v>
      </c>
      <c r="G103" s="231"/>
      <c r="H103" s="234">
        <v>662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117</v>
      </c>
      <c r="AU103" s="240" t="s">
        <v>79</v>
      </c>
      <c r="AV103" s="14" t="s">
        <v>115</v>
      </c>
      <c r="AW103" s="14" t="s">
        <v>31</v>
      </c>
      <c r="AX103" s="14" t="s">
        <v>77</v>
      </c>
      <c r="AY103" s="240" t="s">
        <v>108</v>
      </c>
    </row>
    <row r="104" s="2" customFormat="1" ht="16.5" customHeight="1">
      <c r="A104" s="39"/>
      <c r="B104" s="40"/>
      <c r="C104" s="241" t="s">
        <v>157</v>
      </c>
      <c r="D104" s="241" t="s">
        <v>122</v>
      </c>
      <c r="E104" s="242" t="s">
        <v>227</v>
      </c>
      <c r="F104" s="243" t="s">
        <v>228</v>
      </c>
      <c r="G104" s="244" t="s">
        <v>160</v>
      </c>
      <c r="H104" s="245">
        <v>1.97</v>
      </c>
      <c r="I104" s="246"/>
      <c r="J104" s="247">
        <f>ROUND(I104*H104,2)</f>
        <v>0</v>
      </c>
      <c r="K104" s="243" t="s">
        <v>229</v>
      </c>
      <c r="L104" s="248"/>
      <c r="M104" s="249" t="s">
        <v>19</v>
      </c>
      <c r="N104" s="250" t="s">
        <v>40</v>
      </c>
      <c r="O104" s="85"/>
      <c r="P104" s="214">
        <f>O104*H104</f>
        <v>0</v>
      </c>
      <c r="Q104" s="214">
        <v>0.55000000000000004</v>
      </c>
      <c r="R104" s="214">
        <f>Q104*H104</f>
        <v>1.0835000000000001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126</v>
      </c>
      <c r="AT104" s="216" t="s">
        <v>122</v>
      </c>
      <c r="AU104" s="216" t="s">
        <v>79</v>
      </c>
      <c r="AY104" s="18" t="s">
        <v>108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115</v>
      </c>
      <c r="BM104" s="216" t="s">
        <v>283</v>
      </c>
    </row>
    <row r="105" s="13" customFormat="1">
      <c r="A105" s="13"/>
      <c r="B105" s="218"/>
      <c r="C105" s="219"/>
      <c r="D105" s="220" t="s">
        <v>117</v>
      </c>
      <c r="E105" s="221" t="s">
        <v>19</v>
      </c>
      <c r="F105" s="222" t="s">
        <v>284</v>
      </c>
      <c r="G105" s="219"/>
      <c r="H105" s="223">
        <v>1.97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117</v>
      </c>
      <c r="AU105" s="229" t="s">
        <v>79</v>
      </c>
      <c r="AV105" s="13" t="s">
        <v>79</v>
      </c>
      <c r="AW105" s="13" t="s">
        <v>31</v>
      </c>
      <c r="AX105" s="13" t="s">
        <v>69</v>
      </c>
      <c r="AY105" s="229" t="s">
        <v>108</v>
      </c>
    </row>
    <row r="106" s="14" customFormat="1">
      <c r="A106" s="14"/>
      <c r="B106" s="230"/>
      <c r="C106" s="231"/>
      <c r="D106" s="220" t="s">
        <v>117</v>
      </c>
      <c r="E106" s="232" t="s">
        <v>19</v>
      </c>
      <c r="F106" s="233" t="s">
        <v>121</v>
      </c>
      <c r="G106" s="231"/>
      <c r="H106" s="234">
        <v>1.97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117</v>
      </c>
      <c r="AU106" s="240" t="s">
        <v>79</v>
      </c>
      <c r="AV106" s="14" t="s">
        <v>115</v>
      </c>
      <c r="AW106" s="14" t="s">
        <v>31</v>
      </c>
      <c r="AX106" s="14" t="s">
        <v>77</v>
      </c>
      <c r="AY106" s="240" t="s">
        <v>108</v>
      </c>
    </row>
    <row r="107" s="2" customFormat="1" ht="16.5" customHeight="1">
      <c r="A107" s="39"/>
      <c r="B107" s="40"/>
      <c r="C107" s="241" t="s">
        <v>126</v>
      </c>
      <c r="D107" s="241" t="s">
        <v>122</v>
      </c>
      <c r="E107" s="242" t="s">
        <v>240</v>
      </c>
      <c r="F107" s="243" t="s">
        <v>241</v>
      </c>
      <c r="G107" s="244" t="s">
        <v>177</v>
      </c>
      <c r="H107" s="245">
        <v>114</v>
      </c>
      <c r="I107" s="246"/>
      <c r="J107" s="247">
        <f>ROUND(I107*H107,2)</f>
        <v>0</v>
      </c>
      <c r="K107" s="243" t="s">
        <v>114</v>
      </c>
      <c r="L107" s="248"/>
      <c r="M107" s="249" t="s">
        <v>19</v>
      </c>
      <c r="N107" s="250" t="s">
        <v>40</v>
      </c>
      <c r="O107" s="85"/>
      <c r="P107" s="214">
        <f>O107*H107</f>
        <v>0</v>
      </c>
      <c r="Q107" s="214">
        <v>0.0038</v>
      </c>
      <c r="R107" s="214">
        <f>Q107*H107</f>
        <v>0.43319999999999997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126</v>
      </c>
      <c r="AT107" s="216" t="s">
        <v>122</v>
      </c>
      <c r="AU107" s="216" t="s">
        <v>79</v>
      </c>
      <c r="AY107" s="18" t="s">
        <v>108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115</v>
      </c>
      <c r="BM107" s="216" t="s">
        <v>285</v>
      </c>
    </row>
    <row r="108" s="13" customFormat="1">
      <c r="A108" s="13"/>
      <c r="B108" s="218"/>
      <c r="C108" s="219"/>
      <c r="D108" s="220" t="s">
        <v>117</v>
      </c>
      <c r="E108" s="221" t="s">
        <v>19</v>
      </c>
      <c r="F108" s="222" t="s">
        <v>286</v>
      </c>
      <c r="G108" s="219"/>
      <c r="H108" s="223">
        <v>114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117</v>
      </c>
      <c r="AU108" s="229" t="s">
        <v>79</v>
      </c>
      <c r="AV108" s="13" t="s">
        <v>79</v>
      </c>
      <c r="AW108" s="13" t="s">
        <v>31</v>
      </c>
      <c r="AX108" s="13" t="s">
        <v>69</v>
      </c>
      <c r="AY108" s="229" t="s">
        <v>108</v>
      </c>
    </row>
    <row r="109" s="14" customFormat="1">
      <c r="A109" s="14"/>
      <c r="B109" s="230"/>
      <c r="C109" s="231"/>
      <c r="D109" s="220" t="s">
        <v>117</v>
      </c>
      <c r="E109" s="232" t="s">
        <v>19</v>
      </c>
      <c r="F109" s="233" t="s">
        <v>121</v>
      </c>
      <c r="G109" s="231"/>
      <c r="H109" s="234">
        <v>114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117</v>
      </c>
      <c r="AU109" s="240" t="s">
        <v>79</v>
      </c>
      <c r="AV109" s="14" t="s">
        <v>115</v>
      </c>
      <c r="AW109" s="14" t="s">
        <v>31</v>
      </c>
      <c r="AX109" s="14" t="s">
        <v>77</v>
      </c>
      <c r="AY109" s="240" t="s">
        <v>108</v>
      </c>
    </row>
    <row r="110" s="2" customFormat="1">
      <c r="A110" s="39"/>
      <c r="B110" s="40"/>
      <c r="C110" s="205" t="s">
        <v>174</v>
      </c>
      <c r="D110" s="205" t="s">
        <v>110</v>
      </c>
      <c r="E110" s="206" t="s">
        <v>287</v>
      </c>
      <c r="F110" s="207" t="s">
        <v>288</v>
      </c>
      <c r="G110" s="208" t="s">
        <v>149</v>
      </c>
      <c r="H110" s="209">
        <v>1950</v>
      </c>
      <c r="I110" s="210"/>
      <c r="J110" s="211">
        <f>ROUND(I110*H110,2)</f>
        <v>0</v>
      </c>
      <c r="K110" s="207" t="s">
        <v>114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115</v>
      </c>
      <c r="AT110" s="216" t="s">
        <v>110</v>
      </c>
      <c r="AU110" s="216" t="s">
        <v>79</v>
      </c>
      <c r="AY110" s="18" t="s">
        <v>108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115</v>
      </c>
      <c r="BM110" s="216" t="s">
        <v>289</v>
      </c>
    </row>
    <row r="111" s="2" customFormat="1" ht="16.5" customHeight="1">
      <c r="A111" s="39"/>
      <c r="B111" s="40"/>
      <c r="C111" s="205" t="s">
        <v>182</v>
      </c>
      <c r="D111" s="205" t="s">
        <v>110</v>
      </c>
      <c r="E111" s="206" t="s">
        <v>136</v>
      </c>
      <c r="F111" s="207" t="s">
        <v>137</v>
      </c>
      <c r="G111" s="208" t="s">
        <v>113</v>
      </c>
      <c r="H111" s="209">
        <v>1536</v>
      </c>
      <c r="I111" s="210"/>
      <c r="J111" s="211">
        <f>ROUND(I111*H111,2)</f>
        <v>0</v>
      </c>
      <c r="K111" s="207" t="s">
        <v>114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115</v>
      </c>
      <c r="AT111" s="216" t="s">
        <v>110</v>
      </c>
      <c r="AU111" s="216" t="s">
        <v>79</v>
      </c>
      <c r="AY111" s="18" t="s">
        <v>108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115</v>
      </c>
      <c r="BM111" s="216" t="s">
        <v>290</v>
      </c>
    </row>
    <row r="112" s="13" customFormat="1">
      <c r="A112" s="13"/>
      <c r="B112" s="218"/>
      <c r="C112" s="219"/>
      <c r="D112" s="220" t="s">
        <v>117</v>
      </c>
      <c r="E112" s="221" t="s">
        <v>19</v>
      </c>
      <c r="F112" s="222" t="s">
        <v>291</v>
      </c>
      <c r="G112" s="219"/>
      <c r="H112" s="223">
        <v>1536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117</v>
      </c>
      <c r="AU112" s="229" t="s">
        <v>79</v>
      </c>
      <c r="AV112" s="13" t="s">
        <v>79</v>
      </c>
      <c r="AW112" s="13" t="s">
        <v>31</v>
      </c>
      <c r="AX112" s="13" t="s">
        <v>69</v>
      </c>
      <c r="AY112" s="229" t="s">
        <v>108</v>
      </c>
    </row>
    <row r="113" s="14" customFormat="1">
      <c r="A113" s="14"/>
      <c r="B113" s="230"/>
      <c r="C113" s="231"/>
      <c r="D113" s="220" t="s">
        <v>117</v>
      </c>
      <c r="E113" s="232" t="s">
        <v>19</v>
      </c>
      <c r="F113" s="233" t="s">
        <v>121</v>
      </c>
      <c r="G113" s="231"/>
      <c r="H113" s="234">
        <v>1536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117</v>
      </c>
      <c r="AU113" s="240" t="s">
        <v>79</v>
      </c>
      <c r="AV113" s="14" t="s">
        <v>115</v>
      </c>
      <c r="AW113" s="14" t="s">
        <v>31</v>
      </c>
      <c r="AX113" s="14" t="s">
        <v>77</v>
      </c>
      <c r="AY113" s="240" t="s">
        <v>108</v>
      </c>
    </row>
    <row r="114" s="2" customFormat="1" ht="16.5" customHeight="1">
      <c r="A114" s="39"/>
      <c r="B114" s="40"/>
      <c r="C114" s="241" t="s">
        <v>195</v>
      </c>
      <c r="D114" s="241" t="s">
        <v>122</v>
      </c>
      <c r="E114" s="242" t="s">
        <v>141</v>
      </c>
      <c r="F114" s="243" t="s">
        <v>142</v>
      </c>
      <c r="G114" s="244" t="s">
        <v>113</v>
      </c>
      <c r="H114" s="245">
        <v>1536</v>
      </c>
      <c r="I114" s="246"/>
      <c r="J114" s="247">
        <f>ROUND(I114*H114,2)</f>
        <v>0</v>
      </c>
      <c r="K114" s="243" t="s">
        <v>19</v>
      </c>
      <c r="L114" s="248"/>
      <c r="M114" s="249" t="s">
        <v>19</v>
      </c>
      <c r="N114" s="250" t="s">
        <v>40</v>
      </c>
      <c r="O114" s="85"/>
      <c r="P114" s="214">
        <f>O114*H114</f>
        <v>0</v>
      </c>
      <c r="Q114" s="214">
        <v>0.001</v>
      </c>
      <c r="R114" s="214">
        <f>Q114*H114</f>
        <v>1.536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126</v>
      </c>
      <c r="AT114" s="216" t="s">
        <v>122</v>
      </c>
      <c r="AU114" s="216" t="s">
        <v>79</v>
      </c>
      <c r="AY114" s="18" t="s">
        <v>108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115</v>
      </c>
      <c r="BM114" s="216" t="s">
        <v>292</v>
      </c>
    </row>
    <row r="115" s="13" customFormat="1">
      <c r="A115" s="13"/>
      <c r="B115" s="218"/>
      <c r="C115" s="219"/>
      <c r="D115" s="220" t="s">
        <v>117</v>
      </c>
      <c r="E115" s="221" t="s">
        <v>19</v>
      </c>
      <c r="F115" s="222" t="s">
        <v>293</v>
      </c>
      <c r="G115" s="219"/>
      <c r="H115" s="223">
        <v>1026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117</v>
      </c>
      <c r="AU115" s="229" t="s">
        <v>79</v>
      </c>
      <c r="AV115" s="13" t="s">
        <v>79</v>
      </c>
      <c r="AW115" s="13" t="s">
        <v>31</v>
      </c>
      <c r="AX115" s="13" t="s">
        <v>69</v>
      </c>
      <c r="AY115" s="229" t="s">
        <v>108</v>
      </c>
    </row>
    <row r="116" s="13" customFormat="1">
      <c r="A116" s="13"/>
      <c r="B116" s="218"/>
      <c r="C116" s="219"/>
      <c r="D116" s="220" t="s">
        <v>117</v>
      </c>
      <c r="E116" s="221" t="s">
        <v>19</v>
      </c>
      <c r="F116" s="222" t="s">
        <v>294</v>
      </c>
      <c r="G116" s="219"/>
      <c r="H116" s="223">
        <v>510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117</v>
      </c>
      <c r="AU116" s="229" t="s">
        <v>79</v>
      </c>
      <c r="AV116" s="13" t="s">
        <v>79</v>
      </c>
      <c r="AW116" s="13" t="s">
        <v>31</v>
      </c>
      <c r="AX116" s="13" t="s">
        <v>69</v>
      </c>
      <c r="AY116" s="229" t="s">
        <v>108</v>
      </c>
    </row>
    <row r="117" s="14" customFormat="1">
      <c r="A117" s="14"/>
      <c r="B117" s="230"/>
      <c r="C117" s="231"/>
      <c r="D117" s="220" t="s">
        <v>117</v>
      </c>
      <c r="E117" s="232" t="s">
        <v>19</v>
      </c>
      <c r="F117" s="233" t="s">
        <v>121</v>
      </c>
      <c r="G117" s="231"/>
      <c r="H117" s="234">
        <v>1536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117</v>
      </c>
      <c r="AU117" s="240" t="s">
        <v>79</v>
      </c>
      <c r="AV117" s="14" t="s">
        <v>115</v>
      </c>
      <c r="AW117" s="14" t="s">
        <v>31</v>
      </c>
      <c r="AX117" s="14" t="s">
        <v>77</v>
      </c>
      <c r="AY117" s="240" t="s">
        <v>108</v>
      </c>
    </row>
    <row r="118" s="2" customFormat="1" ht="16.5" customHeight="1">
      <c r="A118" s="39"/>
      <c r="B118" s="40"/>
      <c r="C118" s="205" t="s">
        <v>199</v>
      </c>
      <c r="D118" s="205" t="s">
        <v>110</v>
      </c>
      <c r="E118" s="206" t="s">
        <v>147</v>
      </c>
      <c r="F118" s="207" t="s">
        <v>148</v>
      </c>
      <c r="G118" s="208" t="s">
        <v>149</v>
      </c>
      <c r="H118" s="209">
        <v>384</v>
      </c>
      <c r="I118" s="210"/>
      <c r="J118" s="211">
        <f>ROUND(I118*H118,2)</f>
        <v>0</v>
      </c>
      <c r="K118" s="207" t="s">
        <v>114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115</v>
      </c>
      <c r="AT118" s="216" t="s">
        <v>110</v>
      </c>
      <c r="AU118" s="216" t="s">
        <v>79</v>
      </c>
      <c r="AY118" s="18" t="s">
        <v>108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115</v>
      </c>
      <c r="BM118" s="216" t="s">
        <v>295</v>
      </c>
    </row>
    <row r="119" s="13" customFormat="1">
      <c r="A119" s="13"/>
      <c r="B119" s="218"/>
      <c r="C119" s="219"/>
      <c r="D119" s="220" t="s">
        <v>117</v>
      </c>
      <c r="E119" s="221" t="s">
        <v>19</v>
      </c>
      <c r="F119" s="222" t="s">
        <v>296</v>
      </c>
      <c r="G119" s="219"/>
      <c r="H119" s="223">
        <v>127.5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117</v>
      </c>
      <c r="AU119" s="229" t="s">
        <v>79</v>
      </c>
      <c r="AV119" s="13" t="s">
        <v>79</v>
      </c>
      <c r="AW119" s="13" t="s">
        <v>31</v>
      </c>
      <c r="AX119" s="13" t="s">
        <v>69</v>
      </c>
      <c r="AY119" s="229" t="s">
        <v>108</v>
      </c>
    </row>
    <row r="120" s="13" customFormat="1">
      <c r="A120" s="13"/>
      <c r="B120" s="218"/>
      <c r="C120" s="219"/>
      <c r="D120" s="220" t="s">
        <v>117</v>
      </c>
      <c r="E120" s="221" t="s">
        <v>19</v>
      </c>
      <c r="F120" s="222" t="s">
        <v>297</v>
      </c>
      <c r="G120" s="219"/>
      <c r="H120" s="223">
        <v>256.5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117</v>
      </c>
      <c r="AU120" s="229" t="s">
        <v>79</v>
      </c>
      <c r="AV120" s="13" t="s">
        <v>79</v>
      </c>
      <c r="AW120" s="13" t="s">
        <v>31</v>
      </c>
      <c r="AX120" s="13" t="s">
        <v>69</v>
      </c>
      <c r="AY120" s="229" t="s">
        <v>108</v>
      </c>
    </row>
    <row r="121" s="14" customFormat="1">
      <c r="A121" s="14"/>
      <c r="B121" s="230"/>
      <c r="C121" s="231"/>
      <c r="D121" s="220" t="s">
        <v>117</v>
      </c>
      <c r="E121" s="232" t="s">
        <v>19</v>
      </c>
      <c r="F121" s="233" t="s">
        <v>121</v>
      </c>
      <c r="G121" s="231"/>
      <c r="H121" s="234">
        <v>384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117</v>
      </c>
      <c r="AU121" s="240" t="s">
        <v>79</v>
      </c>
      <c r="AV121" s="14" t="s">
        <v>115</v>
      </c>
      <c r="AW121" s="14" t="s">
        <v>31</v>
      </c>
      <c r="AX121" s="14" t="s">
        <v>77</v>
      </c>
      <c r="AY121" s="240" t="s">
        <v>108</v>
      </c>
    </row>
    <row r="122" s="2" customFormat="1" ht="16.5" customHeight="1">
      <c r="A122" s="39"/>
      <c r="B122" s="40"/>
      <c r="C122" s="241" t="s">
        <v>203</v>
      </c>
      <c r="D122" s="241" t="s">
        <v>122</v>
      </c>
      <c r="E122" s="242" t="s">
        <v>158</v>
      </c>
      <c r="F122" s="243" t="s">
        <v>159</v>
      </c>
      <c r="G122" s="244" t="s">
        <v>160</v>
      </c>
      <c r="H122" s="245">
        <v>38.399999999999999</v>
      </c>
      <c r="I122" s="246"/>
      <c r="J122" s="247">
        <f>ROUND(I122*H122,2)</f>
        <v>0</v>
      </c>
      <c r="K122" s="243" t="s">
        <v>114</v>
      </c>
      <c r="L122" s="248"/>
      <c r="M122" s="249" t="s">
        <v>19</v>
      </c>
      <c r="N122" s="250" t="s">
        <v>40</v>
      </c>
      <c r="O122" s="85"/>
      <c r="P122" s="214">
        <f>O122*H122</f>
        <v>0</v>
      </c>
      <c r="Q122" s="214">
        <v>0.20000000000000001</v>
      </c>
      <c r="R122" s="214">
        <f>Q122*H122</f>
        <v>7.6799999999999997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126</v>
      </c>
      <c r="AT122" s="216" t="s">
        <v>122</v>
      </c>
      <c r="AU122" s="216" t="s">
        <v>79</v>
      </c>
      <c r="AY122" s="18" t="s">
        <v>108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115</v>
      </c>
      <c r="BM122" s="216" t="s">
        <v>298</v>
      </c>
    </row>
    <row r="123" s="13" customFormat="1">
      <c r="A123" s="13"/>
      <c r="B123" s="218"/>
      <c r="C123" s="219"/>
      <c r="D123" s="220" t="s">
        <v>117</v>
      </c>
      <c r="E123" s="221" t="s">
        <v>19</v>
      </c>
      <c r="F123" s="222" t="s">
        <v>299</v>
      </c>
      <c r="G123" s="219"/>
      <c r="H123" s="223">
        <v>12.75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117</v>
      </c>
      <c r="AU123" s="229" t="s">
        <v>79</v>
      </c>
      <c r="AV123" s="13" t="s">
        <v>79</v>
      </c>
      <c r="AW123" s="13" t="s">
        <v>31</v>
      </c>
      <c r="AX123" s="13" t="s">
        <v>69</v>
      </c>
      <c r="AY123" s="229" t="s">
        <v>108</v>
      </c>
    </row>
    <row r="124" s="13" customFormat="1">
      <c r="A124" s="13"/>
      <c r="B124" s="218"/>
      <c r="C124" s="219"/>
      <c r="D124" s="220" t="s">
        <v>117</v>
      </c>
      <c r="E124" s="221" t="s">
        <v>19</v>
      </c>
      <c r="F124" s="222" t="s">
        <v>300</v>
      </c>
      <c r="G124" s="219"/>
      <c r="H124" s="223">
        <v>25.649999999999999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117</v>
      </c>
      <c r="AU124" s="229" t="s">
        <v>79</v>
      </c>
      <c r="AV124" s="13" t="s">
        <v>79</v>
      </c>
      <c r="AW124" s="13" t="s">
        <v>31</v>
      </c>
      <c r="AX124" s="13" t="s">
        <v>69</v>
      </c>
      <c r="AY124" s="229" t="s">
        <v>108</v>
      </c>
    </row>
    <row r="125" s="14" customFormat="1">
      <c r="A125" s="14"/>
      <c r="B125" s="230"/>
      <c r="C125" s="231"/>
      <c r="D125" s="220" t="s">
        <v>117</v>
      </c>
      <c r="E125" s="232" t="s">
        <v>19</v>
      </c>
      <c r="F125" s="233" t="s">
        <v>121</v>
      </c>
      <c r="G125" s="231"/>
      <c r="H125" s="234">
        <v>38.399999999999999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117</v>
      </c>
      <c r="AU125" s="240" t="s">
        <v>79</v>
      </c>
      <c r="AV125" s="14" t="s">
        <v>115</v>
      </c>
      <c r="AW125" s="14" t="s">
        <v>31</v>
      </c>
      <c r="AX125" s="14" t="s">
        <v>77</v>
      </c>
      <c r="AY125" s="240" t="s">
        <v>108</v>
      </c>
    </row>
    <row r="126" s="2" customFormat="1" ht="16.5" customHeight="1">
      <c r="A126" s="39"/>
      <c r="B126" s="40"/>
      <c r="C126" s="205" t="s">
        <v>210</v>
      </c>
      <c r="D126" s="205" t="s">
        <v>110</v>
      </c>
      <c r="E126" s="206" t="s">
        <v>204</v>
      </c>
      <c r="F126" s="207" t="s">
        <v>205</v>
      </c>
      <c r="G126" s="208" t="s">
        <v>149</v>
      </c>
      <c r="H126" s="209">
        <v>14310</v>
      </c>
      <c r="I126" s="210"/>
      <c r="J126" s="211">
        <f>ROUND(I126*H126,2)</f>
        <v>0</v>
      </c>
      <c r="K126" s="207" t="s">
        <v>114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115</v>
      </c>
      <c r="AT126" s="216" t="s">
        <v>110</v>
      </c>
      <c r="AU126" s="216" t="s">
        <v>79</v>
      </c>
      <c r="AY126" s="18" t="s">
        <v>108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115</v>
      </c>
      <c r="BM126" s="216" t="s">
        <v>301</v>
      </c>
    </row>
    <row r="127" s="13" customFormat="1">
      <c r="A127" s="13"/>
      <c r="B127" s="218"/>
      <c r="C127" s="219"/>
      <c r="D127" s="220" t="s">
        <v>117</v>
      </c>
      <c r="E127" s="221" t="s">
        <v>19</v>
      </c>
      <c r="F127" s="222" t="s">
        <v>302</v>
      </c>
      <c r="G127" s="219"/>
      <c r="H127" s="223">
        <v>14310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117</v>
      </c>
      <c r="AU127" s="229" t="s">
        <v>79</v>
      </c>
      <c r="AV127" s="13" t="s">
        <v>79</v>
      </c>
      <c r="AW127" s="13" t="s">
        <v>31</v>
      </c>
      <c r="AX127" s="13" t="s">
        <v>69</v>
      </c>
      <c r="AY127" s="229" t="s">
        <v>108</v>
      </c>
    </row>
    <row r="128" s="14" customFormat="1">
      <c r="A128" s="14"/>
      <c r="B128" s="230"/>
      <c r="C128" s="231"/>
      <c r="D128" s="220" t="s">
        <v>117</v>
      </c>
      <c r="E128" s="232" t="s">
        <v>19</v>
      </c>
      <c r="F128" s="233" t="s">
        <v>121</v>
      </c>
      <c r="G128" s="231"/>
      <c r="H128" s="234">
        <v>14310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117</v>
      </c>
      <c r="AU128" s="240" t="s">
        <v>79</v>
      </c>
      <c r="AV128" s="14" t="s">
        <v>115</v>
      </c>
      <c r="AW128" s="14" t="s">
        <v>31</v>
      </c>
      <c r="AX128" s="14" t="s">
        <v>77</v>
      </c>
      <c r="AY128" s="240" t="s">
        <v>108</v>
      </c>
    </row>
    <row r="129" s="12" customFormat="1" ht="20.88" customHeight="1">
      <c r="A129" s="12"/>
      <c r="B129" s="189"/>
      <c r="C129" s="190"/>
      <c r="D129" s="191" t="s">
        <v>68</v>
      </c>
      <c r="E129" s="203" t="s">
        <v>239</v>
      </c>
      <c r="F129" s="203" t="s">
        <v>303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P130+SUM(P131:P246)</f>
        <v>0</v>
      </c>
      <c r="Q129" s="197"/>
      <c r="R129" s="198">
        <f>R130+SUM(R131:R246)</f>
        <v>0.39748</v>
      </c>
      <c r="S129" s="197"/>
      <c r="T129" s="199">
        <f>T130+SUM(T131:T246)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77</v>
      </c>
      <c r="AT129" s="201" t="s">
        <v>68</v>
      </c>
      <c r="AU129" s="201" t="s">
        <v>79</v>
      </c>
      <c r="AY129" s="200" t="s">
        <v>108</v>
      </c>
      <c r="BK129" s="202">
        <f>BK130+SUM(BK131:BK246)</f>
        <v>0</v>
      </c>
    </row>
    <row r="130" s="2" customFormat="1" ht="16.5" customHeight="1">
      <c r="A130" s="39"/>
      <c r="B130" s="40"/>
      <c r="C130" s="241" t="s">
        <v>8</v>
      </c>
      <c r="D130" s="241" t="s">
        <v>122</v>
      </c>
      <c r="E130" s="242" t="s">
        <v>304</v>
      </c>
      <c r="F130" s="243" t="s">
        <v>305</v>
      </c>
      <c r="G130" s="244" t="s">
        <v>113</v>
      </c>
      <c r="H130" s="245">
        <v>34</v>
      </c>
      <c r="I130" s="246"/>
      <c r="J130" s="247">
        <f>ROUND(I130*H130,2)</f>
        <v>0</v>
      </c>
      <c r="K130" s="243" t="s">
        <v>19</v>
      </c>
      <c r="L130" s="248"/>
      <c r="M130" s="249" t="s">
        <v>19</v>
      </c>
      <c r="N130" s="250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126</v>
      </c>
      <c r="AT130" s="216" t="s">
        <v>122</v>
      </c>
      <c r="AU130" s="216" t="s">
        <v>128</v>
      </c>
      <c r="AY130" s="18" t="s">
        <v>108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115</v>
      </c>
      <c r="BM130" s="216" t="s">
        <v>306</v>
      </c>
    </row>
    <row r="131" s="13" customFormat="1">
      <c r="A131" s="13"/>
      <c r="B131" s="218"/>
      <c r="C131" s="219"/>
      <c r="D131" s="220" t="s">
        <v>117</v>
      </c>
      <c r="E131" s="221" t="s">
        <v>19</v>
      </c>
      <c r="F131" s="222" t="s">
        <v>307</v>
      </c>
      <c r="G131" s="219"/>
      <c r="H131" s="223">
        <v>18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117</v>
      </c>
      <c r="AU131" s="229" t="s">
        <v>128</v>
      </c>
      <c r="AV131" s="13" t="s">
        <v>79</v>
      </c>
      <c r="AW131" s="13" t="s">
        <v>31</v>
      </c>
      <c r="AX131" s="13" t="s">
        <v>69</v>
      </c>
      <c r="AY131" s="229" t="s">
        <v>108</v>
      </c>
    </row>
    <row r="132" s="13" customFormat="1">
      <c r="A132" s="13"/>
      <c r="B132" s="218"/>
      <c r="C132" s="219"/>
      <c r="D132" s="220" t="s">
        <v>117</v>
      </c>
      <c r="E132" s="221" t="s">
        <v>19</v>
      </c>
      <c r="F132" s="222" t="s">
        <v>308</v>
      </c>
      <c r="G132" s="219"/>
      <c r="H132" s="223">
        <v>2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117</v>
      </c>
      <c r="AU132" s="229" t="s">
        <v>128</v>
      </c>
      <c r="AV132" s="13" t="s">
        <v>79</v>
      </c>
      <c r="AW132" s="13" t="s">
        <v>31</v>
      </c>
      <c r="AX132" s="13" t="s">
        <v>69</v>
      </c>
      <c r="AY132" s="229" t="s">
        <v>108</v>
      </c>
    </row>
    <row r="133" s="13" customFormat="1">
      <c r="A133" s="13"/>
      <c r="B133" s="218"/>
      <c r="C133" s="219"/>
      <c r="D133" s="220" t="s">
        <v>117</v>
      </c>
      <c r="E133" s="221" t="s">
        <v>19</v>
      </c>
      <c r="F133" s="222" t="s">
        <v>309</v>
      </c>
      <c r="G133" s="219"/>
      <c r="H133" s="223">
        <v>2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117</v>
      </c>
      <c r="AU133" s="229" t="s">
        <v>128</v>
      </c>
      <c r="AV133" s="13" t="s">
        <v>79</v>
      </c>
      <c r="AW133" s="13" t="s">
        <v>31</v>
      </c>
      <c r="AX133" s="13" t="s">
        <v>69</v>
      </c>
      <c r="AY133" s="229" t="s">
        <v>108</v>
      </c>
    </row>
    <row r="134" s="13" customFormat="1">
      <c r="A134" s="13"/>
      <c r="B134" s="218"/>
      <c r="C134" s="219"/>
      <c r="D134" s="220" t="s">
        <v>117</v>
      </c>
      <c r="E134" s="221" t="s">
        <v>19</v>
      </c>
      <c r="F134" s="222" t="s">
        <v>310</v>
      </c>
      <c r="G134" s="219"/>
      <c r="H134" s="223">
        <v>2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117</v>
      </c>
      <c r="AU134" s="229" t="s">
        <v>128</v>
      </c>
      <c r="AV134" s="13" t="s">
        <v>79</v>
      </c>
      <c r="AW134" s="13" t="s">
        <v>31</v>
      </c>
      <c r="AX134" s="13" t="s">
        <v>69</v>
      </c>
      <c r="AY134" s="229" t="s">
        <v>108</v>
      </c>
    </row>
    <row r="135" s="13" customFormat="1">
      <c r="A135" s="13"/>
      <c r="B135" s="218"/>
      <c r="C135" s="219"/>
      <c r="D135" s="220" t="s">
        <v>117</v>
      </c>
      <c r="E135" s="221" t="s">
        <v>19</v>
      </c>
      <c r="F135" s="222" t="s">
        <v>311</v>
      </c>
      <c r="G135" s="219"/>
      <c r="H135" s="223">
        <v>10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117</v>
      </c>
      <c r="AU135" s="229" t="s">
        <v>128</v>
      </c>
      <c r="AV135" s="13" t="s">
        <v>79</v>
      </c>
      <c r="AW135" s="13" t="s">
        <v>31</v>
      </c>
      <c r="AX135" s="13" t="s">
        <v>69</v>
      </c>
      <c r="AY135" s="229" t="s">
        <v>108</v>
      </c>
    </row>
    <row r="136" s="14" customFormat="1">
      <c r="A136" s="14"/>
      <c r="B136" s="230"/>
      <c r="C136" s="231"/>
      <c r="D136" s="220" t="s">
        <v>117</v>
      </c>
      <c r="E136" s="232" t="s">
        <v>19</v>
      </c>
      <c r="F136" s="233" t="s">
        <v>121</v>
      </c>
      <c r="G136" s="231"/>
      <c r="H136" s="234">
        <v>34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117</v>
      </c>
      <c r="AU136" s="240" t="s">
        <v>128</v>
      </c>
      <c r="AV136" s="14" t="s">
        <v>115</v>
      </c>
      <c r="AW136" s="14" t="s">
        <v>31</v>
      </c>
      <c r="AX136" s="14" t="s">
        <v>77</v>
      </c>
      <c r="AY136" s="240" t="s">
        <v>108</v>
      </c>
    </row>
    <row r="137" s="2" customFormat="1" ht="16.5" customHeight="1">
      <c r="A137" s="39"/>
      <c r="B137" s="40"/>
      <c r="C137" s="241" t="s">
        <v>226</v>
      </c>
      <c r="D137" s="241" t="s">
        <v>122</v>
      </c>
      <c r="E137" s="242" t="s">
        <v>312</v>
      </c>
      <c r="F137" s="243" t="s">
        <v>313</v>
      </c>
      <c r="G137" s="244" t="s">
        <v>113</v>
      </c>
      <c r="H137" s="245">
        <v>86</v>
      </c>
      <c r="I137" s="246"/>
      <c r="J137" s="247">
        <f>ROUND(I137*H137,2)</f>
        <v>0</v>
      </c>
      <c r="K137" s="243" t="s">
        <v>19</v>
      </c>
      <c r="L137" s="248"/>
      <c r="M137" s="249" t="s">
        <v>19</v>
      </c>
      <c r="N137" s="250" t="s">
        <v>40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126</v>
      </c>
      <c r="AT137" s="216" t="s">
        <v>122</v>
      </c>
      <c r="AU137" s="216" t="s">
        <v>128</v>
      </c>
      <c r="AY137" s="18" t="s">
        <v>108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115</v>
      </c>
      <c r="BM137" s="216" t="s">
        <v>314</v>
      </c>
    </row>
    <row r="138" s="13" customFormat="1">
      <c r="A138" s="13"/>
      <c r="B138" s="218"/>
      <c r="C138" s="219"/>
      <c r="D138" s="220" t="s">
        <v>117</v>
      </c>
      <c r="E138" s="221" t="s">
        <v>19</v>
      </c>
      <c r="F138" s="222" t="s">
        <v>315</v>
      </c>
      <c r="G138" s="219"/>
      <c r="H138" s="223">
        <v>12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117</v>
      </c>
      <c r="AU138" s="229" t="s">
        <v>128</v>
      </c>
      <c r="AV138" s="13" t="s">
        <v>79</v>
      </c>
      <c r="AW138" s="13" t="s">
        <v>31</v>
      </c>
      <c r="AX138" s="13" t="s">
        <v>69</v>
      </c>
      <c r="AY138" s="229" t="s">
        <v>108</v>
      </c>
    </row>
    <row r="139" s="13" customFormat="1">
      <c r="A139" s="13"/>
      <c r="B139" s="218"/>
      <c r="C139" s="219"/>
      <c r="D139" s="220" t="s">
        <v>117</v>
      </c>
      <c r="E139" s="221" t="s">
        <v>19</v>
      </c>
      <c r="F139" s="222" t="s">
        <v>316</v>
      </c>
      <c r="G139" s="219"/>
      <c r="H139" s="223">
        <v>25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117</v>
      </c>
      <c r="AU139" s="229" t="s">
        <v>128</v>
      </c>
      <c r="AV139" s="13" t="s">
        <v>79</v>
      </c>
      <c r="AW139" s="13" t="s">
        <v>31</v>
      </c>
      <c r="AX139" s="13" t="s">
        <v>69</v>
      </c>
      <c r="AY139" s="229" t="s">
        <v>108</v>
      </c>
    </row>
    <row r="140" s="13" customFormat="1">
      <c r="A140" s="13"/>
      <c r="B140" s="218"/>
      <c r="C140" s="219"/>
      <c r="D140" s="220" t="s">
        <v>117</v>
      </c>
      <c r="E140" s="221" t="s">
        <v>19</v>
      </c>
      <c r="F140" s="222" t="s">
        <v>317</v>
      </c>
      <c r="G140" s="219"/>
      <c r="H140" s="223">
        <v>5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117</v>
      </c>
      <c r="AU140" s="229" t="s">
        <v>128</v>
      </c>
      <c r="AV140" s="13" t="s">
        <v>79</v>
      </c>
      <c r="AW140" s="13" t="s">
        <v>31</v>
      </c>
      <c r="AX140" s="13" t="s">
        <v>69</v>
      </c>
      <c r="AY140" s="229" t="s">
        <v>108</v>
      </c>
    </row>
    <row r="141" s="13" customFormat="1">
      <c r="A141" s="13"/>
      <c r="B141" s="218"/>
      <c r="C141" s="219"/>
      <c r="D141" s="220" t="s">
        <v>117</v>
      </c>
      <c r="E141" s="221" t="s">
        <v>19</v>
      </c>
      <c r="F141" s="222" t="s">
        <v>318</v>
      </c>
      <c r="G141" s="219"/>
      <c r="H141" s="223">
        <v>8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117</v>
      </c>
      <c r="AU141" s="229" t="s">
        <v>128</v>
      </c>
      <c r="AV141" s="13" t="s">
        <v>79</v>
      </c>
      <c r="AW141" s="13" t="s">
        <v>31</v>
      </c>
      <c r="AX141" s="13" t="s">
        <v>69</v>
      </c>
      <c r="AY141" s="229" t="s">
        <v>108</v>
      </c>
    </row>
    <row r="142" s="13" customFormat="1">
      <c r="A142" s="13"/>
      <c r="B142" s="218"/>
      <c r="C142" s="219"/>
      <c r="D142" s="220" t="s">
        <v>117</v>
      </c>
      <c r="E142" s="221" t="s">
        <v>19</v>
      </c>
      <c r="F142" s="222" t="s">
        <v>319</v>
      </c>
      <c r="G142" s="219"/>
      <c r="H142" s="223">
        <v>6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117</v>
      </c>
      <c r="AU142" s="229" t="s">
        <v>128</v>
      </c>
      <c r="AV142" s="13" t="s">
        <v>79</v>
      </c>
      <c r="AW142" s="13" t="s">
        <v>31</v>
      </c>
      <c r="AX142" s="13" t="s">
        <v>69</v>
      </c>
      <c r="AY142" s="229" t="s">
        <v>108</v>
      </c>
    </row>
    <row r="143" s="13" customFormat="1">
      <c r="A143" s="13"/>
      <c r="B143" s="218"/>
      <c r="C143" s="219"/>
      <c r="D143" s="220" t="s">
        <v>117</v>
      </c>
      <c r="E143" s="221" t="s">
        <v>19</v>
      </c>
      <c r="F143" s="222" t="s">
        <v>320</v>
      </c>
      <c r="G143" s="219"/>
      <c r="H143" s="223">
        <v>30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117</v>
      </c>
      <c r="AU143" s="229" t="s">
        <v>128</v>
      </c>
      <c r="AV143" s="13" t="s">
        <v>79</v>
      </c>
      <c r="AW143" s="13" t="s">
        <v>31</v>
      </c>
      <c r="AX143" s="13" t="s">
        <v>69</v>
      </c>
      <c r="AY143" s="229" t="s">
        <v>108</v>
      </c>
    </row>
    <row r="144" s="14" customFormat="1">
      <c r="A144" s="14"/>
      <c r="B144" s="230"/>
      <c r="C144" s="231"/>
      <c r="D144" s="220" t="s">
        <v>117</v>
      </c>
      <c r="E144" s="232" t="s">
        <v>19</v>
      </c>
      <c r="F144" s="233" t="s">
        <v>121</v>
      </c>
      <c r="G144" s="231"/>
      <c r="H144" s="234">
        <v>86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117</v>
      </c>
      <c r="AU144" s="240" t="s">
        <v>128</v>
      </c>
      <c r="AV144" s="14" t="s">
        <v>115</v>
      </c>
      <c r="AW144" s="14" t="s">
        <v>31</v>
      </c>
      <c r="AX144" s="14" t="s">
        <v>77</v>
      </c>
      <c r="AY144" s="240" t="s">
        <v>108</v>
      </c>
    </row>
    <row r="145" s="2" customFormat="1" ht="16.5" customHeight="1">
      <c r="A145" s="39"/>
      <c r="B145" s="40"/>
      <c r="C145" s="241" t="s">
        <v>232</v>
      </c>
      <c r="D145" s="241" t="s">
        <v>122</v>
      </c>
      <c r="E145" s="242" t="s">
        <v>321</v>
      </c>
      <c r="F145" s="243" t="s">
        <v>322</v>
      </c>
      <c r="G145" s="244" t="s">
        <v>113</v>
      </c>
      <c r="H145" s="245">
        <v>50</v>
      </c>
      <c r="I145" s="246"/>
      <c r="J145" s="247">
        <f>ROUND(I145*H145,2)</f>
        <v>0</v>
      </c>
      <c r="K145" s="243" t="s">
        <v>19</v>
      </c>
      <c r="L145" s="248"/>
      <c r="M145" s="249" t="s">
        <v>19</v>
      </c>
      <c r="N145" s="250" t="s">
        <v>40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126</v>
      </c>
      <c r="AT145" s="216" t="s">
        <v>122</v>
      </c>
      <c r="AU145" s="216" t="s">
        <v>128</v>
      </c>
      <c r="AY145" s="18" t="s">
        <v>108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115</v>
      </c>
      <c r="BM145" s="216" t="s">
        <v>323</v>
      </c>
    </row>
    <row r="146" s="13" customFormat="1">
      <c r="A146" s="13"/>
      <c r="B146" s="218"/>
      <c r="C146" s="219"/>
      <c r="D146" s="220" t="s">
        <v>117</v>
      </c>
      <c r="E146" s="221" t="s">
        <v>19</v>
      </c>
      <c r="F146" s="222" t="s">
        <v>324</v>
      </c>
      <c r="G146" s="219"/>
      <c r="H146" s="223">
        <v>36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117</v>
      </c>
      <c r="AU146" s="229" t="s">
        <v>128</v>
      </c>
      <c r="AV146" s="13" t="s">
        <v>79</v>
      </c>
      <c r="AW146" s="13" t="s">
        <v>31</v>
      </c>
      <c r="AX146" s="13" t="s">
        <v>69</v>
      </c>
      <c r="AY146" s="229" t="s">
        <v>108</v>
      </c>
    </row>
    <row r="147" s="13" customFormat="1">
      <c r="A147" s="13"/>
      <c r="B147" s="218"/>
      <c r="C147" s="219"/>
      <c r="D147" s="220" t="s">
        <v>117</v>
      </c>
      <c r="E147" s="221" t="s">
        <v>19</v>
      </c>
      <c r="F147" s="222" t="s">
        <v>325</v>
      </c>
      <c r="G147" s="219"/>
      <c r="H147" s="223">
        <v>4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117</v>
      </c>
      <c r="AU147" s="229" t="s">
        <v>128</v>
      </c>
      <c r="AV147" s="13" t="s">
        <v>79</v>
      </c>
      <c r="AW147" s="13" t="s">
        <v>31</v>
      </c>
      <c r="AX147" s="13" t="s">
        <v>69</v>
      </c>
      <c r="AY147" s="229" t="s">
        <v>108</v>
      </c>
    </row>
    <row r="148" s="13" customFormat="1">
      <c r="A148" s="13"/>
      <c r="B148" s="218"/>
      <c r="C148" s="219"/>
      <c r="D148" s="220" t="s">
        <v>117</v>
      </c>
      <c r="E148" s="221" t="s">
        <v>19</v>
      </c>
      <c r="F148" s="222" t="s">
        <v>326</v>
      </c>
      <c r="G148" s="219"/>
      <c r="H148" s="223">
        <v>4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117</v>
      </c>
      <c r="AU148" s="229" t="s">
        <v>128</v>
      </c>
      <c r="AV148" s="13" t="s">
        <v>79</v>
      </c>
      <c r="AW148" s="13" t="s">
        <v>31</v>
      </c>
      <c r="AX148" s="13" t="s">
        <v>69</v>
      </c>
      <c r="AY148" s="229" t="s">
        <v>108</v>
      </c>
    </row>
    <row r="149" s="13" customFormat="1">
      <c r="A149" s="13"/>
      <c r="B149" s="218"/>
      <c r="C149" s="219"/>
      <c r="D149" s="220" t="s">
        <v>117</v>
      </c>
      <c r="E149" s="221" t="s">
        <v>19</v>
      </c>
      <c r="F149" s="222" t="s">
        <v>319</v>
      </c>
      <c r="G149" s="219"/>
      <c r="H149" s="223">
        <v>6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117</v>
      </c>
      <c r="AU149" s="229" t="s">
        <v>128</v>
      </c>
      <c r="AV149" s="13" t="s">
        <v>79</v>
      </c>
      <c r="AW149" s="13" t="s">
        <v>31</v>
      </c>
      <c r="AX149" s="13" t="s">
        <v>69</v>
      </c>
      <c r="AY149" s="229" t="s">
        <v>108</v>
      </c>
    </row>
    <row r="150" s="14" customFormat="1">
      <c r="A150" s="14"/>
      <c r="B150" s="230"/>
      <c r="C150" s="231"/>
      <c r="D150" s="220" t="s">
        <v>117</v>
      </c>
      <c r="E150" s="232" t="s">
        <v>19</v>
      </c>
      <c r="F150" s="233" t="s">
        <v>121</v>
      </c>
      <c r="G150" s="231"/>
      <c r="H150" s="234">
        <v>50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117</v>
      </c>
      <c r="AU150" s="240" t="s">
        <v>128</v>
      </c>
      <c r="AV150" s="14" t="s">
        <v>115</v>
      </c>
      <c r="AW150" s="14" t="s">
        <v>31</v>
      </c>
      <c r="AX150" s="14" t="s">
        <v>77</v>
      </c>
      <c r="AY150" s="240" t="s">
        <v>108</v>
      </c>
    </row>
    <row r="151" s="2" customFormat="1" ht="16.5" customHeight="1">
      <c r="A151" s="39"/>
      <c r="B151" s="40"/>
      <c r="C151" s="241" t="s">
        <v>239</v>
      </c>
      <c r="D151" s="241" t="s">
        <v>122</v>
      </c>
      <c r="E151" s="242" t="s">
        <v>327</v>
      </c>
      <c r="F151" s="243" t="s">
        <v>328</v>
      </c>
      <c r="G151" s="244" t="s">
        <v>113</v>
      </c>
      <c r="H151" s="245">
        <v>128</v>
      </c>
      <c r="I151" s="246"/>
      <c r="J151" s="247">
        <f>ROUND(I151*H151,2)</f>
        <v>0</v>
      </c>
      <c r="K151" s="243" t="s">
        <v>19</v>
      </c>
      <c r="L151" s="248"/>
      <c r="M151" s="249" t="s">
        <v>19</v>
      </c>
      <c r="N151" s="250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126</v>
      </c>
      <c r="AT151" s="216" t="s">
        <v>122</v>
      </c>
      <c r="AU151" s="216" t="s">
        <v>128</v>
      </c>
      <c r="AY151" s="18" t="s">
        <v>108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115</v>
      </c>
      <c r="BM151" s="216" t="s">
        <v>329</v>
      </c>
    </row>
    <row r="152" s="13" customFormat="1">
      <c r="A152" s="13"/>
      <c r="B152" s="218"/>
      <c r="C152" s="219"/>
      <c r="D152" s="220" t="s">
        <v>117</v>
      </c>
      <c r="E152" s="221" t="s">
        <v>19</v>
      </c>
      <c r="F152" s="222" t="s">
        <v>330</v>
      </c>
      <c r="G152" s="219"/>
      <c r="H152" s="223">
        <v>60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117</v>
      </c>
      <c r="AU152" s="229" t="s">
        <v>128</v>
      </c>
      <c r="AV152" s="13" t="s">
        <v>79</v>
      </c>
      <c r="AW152" s="13" t="s">
        <v>31</v>
      </c>
      <c r="AX152" s="13" t="s">
        <v>69</v>
      </c>
      <c r="AY152" s="229" t="s">
        <v>108</v>
      </c>
    </row>
    <row r="153" s="13" customFormat="1">
      <c r="A153" s="13"/>
      <c r="B153" s="218"/>
      <c r="C153" s="219"/>
      <c r="D153" s="220" t="s">
        <v>117</v>
      </c>
      <c r="E153" s="221" t="s">
        <v>19</v>
      </c>
      <c r="F153" s="222" t="s">
        <v>331</v>
      </c>
      <c r="G153" s="219"/>
      <c r="H153" s="223">
        <v>50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117</v>
      </c>
      <c r="AU153" s="229" t="s">
        <v>128</v>
      </c>
      <c r="AV153" s="13" t="s">
        <v>79</v>
      </c>
      <c r="AW153" s="13" t="s">
        <v>31</v>
      </c>
      <c r="AX153" s="13" t="s">
        <v>69</v>
      </c>
      <c r="AY153" s="229" t="s">
        <v>108</v>
      </c>
    </row>
    <row r="154" s="13" customFormat="1">
      <c r="A154" s="13"/>
      <c r="B154" s="218"/>
      <c r="C154" s="219"/>
      <c r="D154" s="220" t="s">
        <v>117</v>
      </c>
      <c r="E154" s="221" t="s">
        <v>19</v>
      </c>
      <c r="F154" s="222" t="s">
        <v>325</v>
      </c>
      <c r="G154" s="219"/>
      <c r="H154" s="223">
        <v>4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117</v>
      </c>
      <c r="AU154" s="229" t="s">
        <v>128</v>
      </c>
      <c r="AV154" s="13" t="s">
        <v>79</v>
      </c>
      <c r="AW154" s="13" t="s">
        <v>31</v>
      </c>
      <c r="AX154" s="13" t="s">
        <v>69</v>
      </c>
      <c r="AY154" s="229" t="s">
        <v>108</v>
      </c>
    </row>
    <row r="155" s="13" customFormat="1">
      <c r="A155" s="13"/>
      <c r="B155" s="218"/>
      <c r="C155" s="219"/>
      <c r="D155" s="220" t="s">
        <v>117</v>
      </c>
      <c r="E155" s="221" t="s">
        <v>19</v>
      </c>
      <c r="F155" s="222" t="s">
        <v>332</v>
      </c>
      <c r="G155" s="219"/>
      <c r="H155" s="223">
        <v>6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117</v>
      </c>
      <c r="AU155" s="229" t="s">
        <v>128</v>
      </c>
      <c r="AV155" s="13" t="s">
        <v>79</v>
      </c>
      <c r="AW155" s="13" t="s">
        <v>31</v>
      </c>
      <c r="AX155" s="13" t="s">
        <v>69</v>
      </c>
      <c r="AY155" s="229" t="s">
        <v>108</v>
      </c>
    </row>
    <row r="156" s="13" customFormat="1">
      <c r="A156" s="13"/>
      <c r="B156" s="218"/>
      <c r="C156" s="219"/>
      <c r="D156" s="220" t="s">
        <v>117</v>
      </c>
      <c r="E156" s="221" t="s">
        <v>19</v>
      </c>
      <c r="F156" s="222" t="s">
        <v>333</v>
      </c>
      <c r="G156" s="219"/>
      <c r="H156" s="223">
        <v>8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117</v>
      </c>
      <c r="AU156" s="229" t="s">
        <v>128</v>
      </c>
      <c r="AV156" s="13" t="s">
        <v>79</v>
      </c>
      <c r="AW156" s="13" t="s">
        <v>31</v>
      </c>
      <c r="AX156" s="13" t="s">
        <v>69</v>
      </c>
      <c r="AY156" s="229" t="s">
        <v>108</v>
      </c>
    </row>
    <row r="157" s="14" customFormat="1">
      <c r="A157" s="14"/>
      <c r="B157" s="230"/>
      <c r="C157" s="231"/>
      <c r="D157" s="220" t="s">
        <v>117</v>
      </c>
      <c r="E157" s="232" t="s">
        <v>19</v>
      </c>
      <c r="F157" s="233" t="s">
        <v>121</v>
      </c>
      <c r="G157" s="231"/>
      <c r="H157" s="234">
        <v>128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117</v>
      </c>
      <c r="AU157" s="240" t="s">
        <v>128</v>
      </c>
      <c r="AV157" s="14" t="s">
        <v>115</v>
      </c>
      <c r="AW157" s="14" t="s">
        <v>31</v>
      </c>
      <c r="AX157" s="14" t="s">
        <v>77</v>
      </c>
      <c r="AY157" s="240" t="s">
        <v>108</v>
      </c>
    </row>
    <row r="158" s="2" customFormat="1" ht="16.5" customHeight="1">
      <c r="A158" s="39"/>
      <c r="B158" s="40"/>
      <c r="C158" s="241" t="s">
        <v>247</v>
      </c>
      <c r="D158" s="241" t="s">
        <v>122</v>
      </c>
      <c r="E158" s="242" t="s">
        <v>334</v>
      </c>
      <c r="F158" s="243" t="s">
        <v>335</v>
      </c>
      <c r="G158" s="244" t="s">
        <v>113</v>
      </c>
      <c r="H158" s="245">
        <v>42</v>
      </c>
      <c r="I158" s="246"/>
      <c r="J158" s="247">
        <f>ROUND(I158*H158,2)</f>
        <v>0</v>
      </c>
      <c r="K158" s="243" t="s">
        <v>19</v>
      </c>
      <c r="L158" s="248"/>
      <c r="M158" s="249" t="s">
        <v>19</v>
      </c>
      <c r="N158" s="250" t="s">
        <v>40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126</v>
      </c>
      <c r="AT158" s="216" t="s">
        <v>122</v>
      </c>
      <c r="AU158" s="216" t="s">
        <v>128</v>
      </c>
      <c r="AY158" s="18" t="s">
        <v>108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115</v>
      </c>
      <c r="BM158" s="216" t="s">
        <v>336</v>
      </c>
    </row>
    <row r="159" s="13" customFormat="1">
      <c r="A159" s="13"/>
      <c r="B159" s="218"/>
      <c r="C159" s="219"/>
      <c r="D159" s="220" t="s">
        <v>117</v>
      </c>
      <c r="E159" s="221" t="s">
        <v>19</v>
      </c>
      <c r="F159" s="222" t="s">
        <v>337</v>
      </c>
      <c r="G159" s="219"/>
      <c r="H159" s="223">
        <v>30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117</v>
      </c>
      <c r="AU159" s="229" t="s">
        <v>128</v>
      </c>
      <c r="AV159" s="13" t="s">
        <v>79</v>
      </c>
      <c r="AW159" s="13" t="s">
        <v>31</v>
      </c>
      <c r="AX159" s="13" t="s">
        <v>69</v>
      </c>
      <c r="AY159" s="229" t="s">
        <v>108</v>
      </c>
    </row>
    <row r="160" s="13" customFormat="1">
      <c r="A160" s="13"/>
      <c r="B160" s="218"/>
      <c r="C160" s="219"/>
      <c r="D160" s="220" t="s">
        <v>117</v>
      </c>
      <c r="E160" s="221" t="s">
        <v>19</v>
      </c>
      <c r="F160" s="222" t="s">
        <v>325</v>
      </c>
      <c r="G160" s="219"/>
      <c r="H160" s="223">
        <v>4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117</v>
      </c>
      <c r="AU160" s="229" t="s">
        <v>128</v>
      </c>
      <c r="AV160" s="13" t="s">
        <v>79</v>
      </c>
      <c r="AW160" s="13" t="s">
        <v>31</v>
      </c>
      <c r="AX160" s="13" t="s">
        <v>69</v>
      </c>
      <c r="AY160" s="229" t="s">
        <v>108</v>
      </c>
    </row>
    <row r="161" s="13" customFormat="1">
      <c r="A161" s="13"/>
      <c r="B161" s="218"/>
      <c r="C161" s="219"/>
      <c r="D161" s="220" t="s">
        <v>117</v>
      </c>
      <c r="E161" s="221" t="s">
        <v>19</v>
      </c>
      <c r="F161" s="222" t="s">
        <v>326</v>
      </c>
      <c r="G161" s="219"/>
      <c r="H161" s="223">
        <v>4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117</v>
      </c>
      <c r="AU161" s="229" t="s">
        <v>128</v>
      </c>
      <c r="AV161" s="13" t="s">
        <v>79</v>
      </c>
      <c r="AW161" s="13" t="s">
        <v>31</v>
      </c>
      <c r="AX161" s="13" t="s">
        <v>69</v>
      </c>
      <c r="AY161" s="229" t="s">
        <v>108</v>
      </c>
    </row>
    <row r="162" s="13" customFormat="1">
      <c r="A162" s="13"/>
      <c r="B162" s="218"/>
      <c r="C162" s="219"/>
      <c r="D162" s="220" t="s">
        <v>117</v>
      </c>
      <c r="E162" s="221" t="s">
        <v>19</v>
      </c>
      <c r="F162" s="222" t="s">
        <v>338</v>
      </c>
      <c r="G162" s="219"/>
      <c r="H162" s="223">
        <v>4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117</v>
      </c>
      <c r="AU162" s="229" t="s">
        <v>128</v>
      </c>
      <c r="AV162" s="13" t="s">
        <v>79</v>
      </c>
      <c r="AW162" s="13" t="s">
        <v>31</v>
      </c>
      <c r="AX162" s="13" t="s">
        <v>69</v>
      </c>
      <c r="AY162" s="229" t="s">
        <v>108</v>
      </c>
    </row>
    <row r="163" s="14" customFormat="1">
      <c r="A163" s="14"/>
      <c r="B163" s="230"/>
      <c r="C163" s="231"/>
      <c r="D163" s="220" t="s">
        <v>117</v>
      </c>
      <c r="E163" s="232" t="s">
        <v>19</v>
      </c>
      <c r="F163" s="233" t="s">
        <v>121</v>
      </c>
      <c r="G163" s="231"/>
      <c r="H163" s="234">
        <v>42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117</v>
      </c>
      <c r="AU163" s="240" t="s">
        <v>128</v>
      </c>
      <c r="AV163" s="14" t="s">
        <v>115</v>
      </c>
      <c r="AW163" s="14" t="s">
        <v>31</v>
      </c>
      <c r="AX163" s="14" t="s">
        <v>77</v>
      </c>
      <c r="AY163" s="240" t="s">
        <v>108</v>
      </c>
    </row>
    <row r="164" s="2" customFormat="1" ht="16.5" customHeight="1">
      <c r="A164" s="39"/>
      <c r="B164" s="40"/>
      <c r="C164" s="241" t="s">
        <v>256</v>
      </c>
      <c r="D164" s="241" t="s">
        <v>122</v>
      </c>
      <c r="E164" s="242" t="s">
        <v>339</v>
      </c>
      <c r="F164" s="243" t="s">
        <v>340</v>
      </c>
      <c r="G164" s="244" t="s">
        <v>113</v>
      </c>
      <c r="H164" s="245">
        <v>36</v>
      </c>
      <c r="I164" s="246"/>
      <c r="J164" s="247">
        <f>ROUND(I164*H164,2)</f>
        <v>0</v>
      </c>
      <c r="K164" s="243" t="s">
        <v>19</v>
      </c>
      <c r="L164" s="248"/>
      <c r="M164" s="249" t="s">
        <v>19</v>
      </c>
      <c r="N164" s="250" t="s">
        <v>40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126</v>
      </c>
      <c r="AT164" s="216" t="s">
        <v>122</v>
      </c>
      <c r="AU164" s="216" t="s">
        <v>128</v>
      </c>
      <c r="AY164" s="18" t="s">
        <v>108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115</v>
      </c>
      <c r="BM164" s="216" t="s">
        <v>341</v>
      </c>
    </row>
    <row r="165" s="13" customFormat="1">
      <c r="A165" s="13"/>
      <c r="B165" s="218"/>
      <c r="C165" s="219"/>
      <c r="D165" s="220" t="s">
        <v>117</v>
      </c>
      <c r="E165" s="221" t="s">
        <v>19</v>
      </c>
      <c r="F165" s="222" t="s">
        <v>337</v>
      </c>
      <c r="G165" s="219"/>
      <c r="H165" s="223">
        <v>30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117</v>
      </c>
      <c r="AU165" s="229" t="s">
        <v>128</v>
      </c>
      <c r="AV165" s="13" t="s">
        <v>79</v>
      </c>
      <c r="AW165" s="13" t="s">
        <v>31</v>
      </c>
      <c r="AX165" s="13" t="s">
        <v>69</v>
      </c>
      <c r="AY165" s="229" t="s">
        <v>108</v>
      </c>
    </row>
    <row r="166" s="13" customFormat="1">
      <c r="A166" s="13"/>
      <c r="B166" s="218"/>
      <c r="C166" s="219"/>
      <c r="D166" s="220" t="s">
        <v>117</v>
      </c>
      <c r="E166" s="221" t="s">
        <v>19</v>
      </c>
      <c r="F166" s="222" t="s">
        <v>342</v>
      </c>
      <c r="G166" s="219"/>
      <c r="H166" s="223">
        <v>6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117</v>
      </c>
      <c r="AU166" s="229" t="s">
        <v>128</v>
      </c>
      <c r="AV166" s="13" t="s">
        <v>79</v>
      </c>
      <c r="AW166" s="13" t="s">
        <v>31</v>
      </c>
      <c r="AX166" s="13" t="s">
        <v>69</v>
      </c>
      <c r="AY166" s="229" t="s">
        <v>108</v>
      </c>
    </row>
    <row r="167" s="14" customFormat="1">
      <c r="A167" s="14"/>
      <c r="B167" s="230"/>
      <c r="C167" s="231"/>
      <c r="D167" s="220" t="s">
        <v>117</v>
      </c>
      <c r="E167" s="232" t="s">
        <v>19</v>
      </c>
      <c r="F167" s="233" t="s">
        <v>121</v>
      </c>
      <c r="G167" s="231"/>
      <c r="H167" s="234">
        <v>36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117</v>
      </c>
      <c r="AU167" s="240" t="s">
        <v>128</v>
      </c>
      <c r="AV167" s="14" t="s">
        <v>115</v>
      </c>
      <c r="AW167" s="14" t="s">
        <v>31</v>
      </c>
      <c r="AX167" s="14" t="s">
        <v>77</v>
      </c>
      <c r="AY167" s="240" t="s">
        <v>108</v>
      </c>
    </row>
    <row r="168" s="2" customFormat="1" ht="16.5" customHeight="1">
      <c r="A168" s="39"/>
      <c r="B168" s="40"/>
      <c r="C168" s="241" t="s">
        <v>7</v>
      </c>
      <c r="D168" s="241" t="s">
        <v>122</v>
      </c>
      <c r="E168" s="242" t="s">
        <v>343</v>
      </c>
      <c r="F168" s="243" t="s">
        <v>344</v>
      </c>
      <c r="G168" s="244" t="s">
        <v>113</v>
      </c>
      <c r="H168" s="245">
        <v>67</v>
      </c>
      <c r="I168" s="246"/>
      <c r="J168" s="247">
        <f>ROUND(I168*H168,2)</f>
        <v>0</v>
      </c>
      <c r="K168" s="243" t="s">
        <v>19</v>
      </c>
      <c r="L168" s="248"/>
      <c r="M168" s="249" t="s">
        <v>19</v>
      </c>
      <c r="N168" s="250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126</v>
      </c>
      <c r="AT168" s="216" t="s">
        <v>122</v>
      </c>
      <c r="AU168" s="216" t="s">
        <v>128</v>
      </c>
      <c r="AY168" s="18" t="s">
        <v>108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115</v>
      </c>
      <c r="BM168" s="216" t="s">
        <v>345</v>
      </c>
    </row>
    <row r="169" s="13" customFormat="1">
      <c r="A169" s="13"/>
      <c r="B169" s="218"/>
      <c r="C169" s="219"/>
      <c r="D169" s="220" t="s">
        <v>117</v>
      </c>
      <c r="E169" s="221" t="s">
        <v>19</v>
      </c>
      <c r="F169" s="222" t="s">
        <v>346</v>
      </c>
      <c r="G169" s="219"/>
      <c r="H169" s="223">
        <v>30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117</v>
      </c>
      <c r="AU169" s="229" t="s">
        <v>128</v>
      </c>
      <c r="AV169" s="13" t="s">
        <v>79</v>
      </c>
      <c r="AW169" s="13" t="s">
        <v>31</v>
      </c>
      <c r="AX169" s="13" t="s">
        <v>69</v>
      </c>
      <c r="AY169" s="229" t="s">
        <v>108</v>
      </c>
    </row>
    <row r="170" s="13" customFormat="1">
      <c r="A170" s="13"/>
      <c r="B170" s="218"/>
      <c r="C170" s="219"/>
      <c r="D170" s="220" t="s">
        <v>117</v>
      </c>
      <c r="E170" s="221" t="s">
        <v>19</v>
      </c>
      <c r="F170" s="222" t="s">
        <v>332</v>
      </c>
      <c r="G170" s="219"/>
      <c r="H170" s="223">
        <v>6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117</v>
      </c>
      <c r="AU170" s="229" t="s">
        <v>128</v>
      </c>
      <c r="AV170" s="13" t="s">
        <v>79</v>
      </c>
      <c r="AW170" s="13" t="s">
        <v>31</v>
      </c>
      <c r="AX170" s="13" t="s">
        <v>69</v>
      </c>
      <c r="AY170" s="229" t="s">
        <v>108</v>
      </c>
    </row>
    <row r="171" s="13" customFormat="1">
      <c r="A171" s="13"/>
      <c r="B171" s="218"/>
      <c r="C171" s="219"/>
      <c r="D171" s="220" t="s">
        <v>117</v>
      </c>
      <c r="E171" s="221" t="s">
        <v>19</v>
      </c>
      <c r="F171" s="222" t="s">
        <v>338</v>
      </c>
      <c r="G171" s="219"/>
      <c r="H171" s="223">
        <v>4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117</v>
      </c>
      <c r="AU171" s="229" t="s">
        <v>128</v>
      </c>
      <c r="AV171" s="13" t="s">
        <v>79</v>
      </c>
      <c r="AW171" s="13" t="s">
        <v>31</v>
      </c>
      <c r="AX171" s="13" t="s">
        <v>69</v>
      </c>
      <c r="AY171" s="229" t="s">
        <v>108</v>
      </c>
    </row>
    <row r="172" s="13" customFormat="1">
      <c r="A172" s="13"/>
      <c r="B172" s="218"/>
      <c r="C172" s="219"/>
      <c r="D172" s="220" t="s">
        <v>117</v>
      </c>
      <c r="E172" s="221" t="s">
        <v>19</v>
      </c>
      <c r="F172" s="222" t="s">
        <v>347</v>
      </c>
      <c r="G172" s="219"/>
      <c r="H172" s="223">
        <v>27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117</v>
      </c>
      <c r="AU172" s="229" t="s">
        <v>128</v>
      </c>
      <c r="AV172" s="13" t="s">
        <v>79</v>
      </c>
      <c r="AW172" s="13" t="s">
        <v>31</v>
      </c>
      <c r="AX172" s="13" t="s">
        <v>69</v>
      </c>
      <c r="AY172" s="229" t="s">
        <v>108</v>
      </c>
    </row>
    <row r="173" s="14" customFormat="1">
      <c r="A173" s="14"/>
      <c r="B173" s="230"/>
      <c r="C173" s="231"/>
      <c r="D173" s="220" t="s">
        <v>117</v>
      </c>
      <c r="E173" s="232" t="s">
        <v>19</v>
      </c>
      <c r="F173" s="233" t="s">
        <v>121</v>
      </c>
      <c r="G173" s="231"/>
      <c r="H173" s="234">
        <v>67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117</v>
      </c>
      <c r="AU173" s="240" t="s">
        <v>128</v>
      </c>
      <c r="AV173" s="14" t="s">
        <v>115</v>
      </c>
      <c r="AW173" s="14" t="s">
        <v>31</v>
      </c>
      <c r="AX173" s="14" t="s">
        <v>77</v>
      </c>
      <c r="AY173" s="240" t="s">
        <v>108</v>
      </c>
    </row>
    <row r="174" s="2" customFormat="1" ht="16.5" customHeight="1">
      <c r="A174" s="39"/>
      <c r="B174" s="40"/>
      <c r="C174" s="241" t="s">
        <v>348</v>
      </c>
      <c r="D174" s="241" t="s">
        <v>122</v>
      </c>
      <c r="E174" s="242" t="s">
        <v>349</v>
      </c>
      <c r="F174" s="243" t="s">
        <v>350</v>
      </c>
      <c r="G174" s="244" t="s">
        <v>113</v>
      </c>
      <c r="H174" s="245">
        <v>25</v>
      </c>
      <c r="I174" s="246"/>
      <c r="J174" s="247">
        <f>ROUND(I174*H174,2)</f>
        <v>0</v>
      </c>
      <c r="K174" s="243" t="s">
        <v>19</v>
      </c>
      <c r="L174" s="248"/>
      <c r="M174" s="249" t="s">
        <v>19</v>
      </c>
      <c r="N174" s="250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126</v>
      </c>
      <c r="AT174" s="216" t="s">
        <v>122</v>
      </c>
      <c r="AU174" s="216" t="s">
        <v>128</v>
      </c>
      <c r="AY174" s="18" t="s">
        <v>108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115</v>
      </c>
      <c r="BM174" s="216" t="s">
        <v>351</v>
      </c>
    </row>
    <row r="175" s="13" customFormat="1">
      <c r="A175" s="13"/>
      <c r="B175" s="218"/>
      <c r="C175" s="219"/>
      <c r="D175" s="220" t="s">
        <v>117</v>
      </c>
      <c r="E175" s="221" t="s">
        <v>19</v>
      </c>
      <c r="F175" s="222" t="s">
        <v>316</v>
      </c>
      <c r="G175" s="219"/>
      <c r="H175" s="223">
        <v>25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117</v>
      </c>
      <c r="AU175" s="229" t="s">
        <v>128</v>
      </c>
      <c r="AV175" s="13" t="s">
        <v>79</v>
      </c>
      <c r="AW175" s="13" t="s">
        <v>31</v>
      </c>
      <c r="AX175" s="13" t="s">
        <v>69</v>
      </c>
      <c r="AY175" s="229" t="s">
        <v>108</v>
      </c>
    </row>
    <row r="176" s="14" customFormat="1">
      <c r="A176" s="14"/>
      <c r="B176" s="230"/>
      <c r="C176" s="231"/>
      <c r="D176" s="220" t="s">
        <v>117</v>
      </c>
      <c r="E176" s="232" t="s">
        <v>19</v>
      </c>
      <c r="F176" s="233" t="s">
        <v>121</v>
      </c>
      <c r="G176" s="231"/>
      <c r="H176" s="234">
        <v>25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117</v>
      </c>
      <c r="AU176" s="240" t="s">
        <v>128</v>
      </c>
      <c r="AV176" s="14" t="s">
        <v>115</v>
      </c>
      <c r="AW176" s="14" t="s">
        <v>31</v>
      </c>
      <c r="AX176" s="14" t="s">
        <v>77</v>
      </c>
      <c r="AY176" s="240" t="s">
        <v>108</v>
      </c>
    </row>
    <row r="177" s="2" customFormat="1" ht="16.5" customHeight="1">
      <c r="A177" s="39"/>
      <c r="B177" s="40"/>
      <c r="C177" s="241" t="s">
        <v>352</v>
      </c>
      <c r="D177" s="241" t="s">
        <v>122</v>
      </c>
      <c r="E177" s="242" t="s">
        <v>353</v>
      </c>
      <c r="F177" s="243" t="s">
        <v>354</v>
      </c>
      <c r="G177" s="244" t="s">
        <v>113</v>
      </c>
      <c r="H177" s="245">
        <v>33</v>
      </c>
      <c r="I177" s="246"/>
      <c r="J177" s="247">
        <f>ROUND(I177*H177,2)</f>
        <v>0</v>
      </c>
      <c r="K177" s="243" t="s">
        <v>19</v>
      </c>
      <c r="L177" s="248"/>
      <c r="M177" s="249" t="s">
        <v>19</v>
      </c>
      <c r="N177" s="250" t="s">
        <v>40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126</v>
      </c>
      <c r="AT177" s="216" t="s">
        <v>122</v>
      </c>
      <c r="AU177" s="216" t="s">
        <v>128</v>
      </c>
      <c r="AY177" s="18" t="s">
        <v>108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77</v>
      </c>
      <c r="BK177" s="217">
        <f>ROUND(I177*H177,2)</f>
        <v>0</v>
      </c>
      <c r="BL177" s="18" t="s">
        <v>115</v>
      </c>
      <c r="BM177" s="216" t="s">
        <v>355</v>
      </c>
    </row>
    <row r="178" s="13" customFormat="1">
      <c r="A178" s="13"/>
      <c r="B178" s="218"/>
      <c r="C178" s="219"/>
      <c r="D178" s="220" t="s">
        <v>117</v>
      </c>
      <c r="E178" s="221" t="s">
        <v>19</v>
      </c>
      <c r="F178" s="222" t="s">
        <v>316</v>
      </c>
      <c r="G178" s="219"/>
      <c r="H178" s="223">
        <v>25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117</v>
      </c>
      <c r="AU178" s="229" t="s">
        <v>128</v>
      </c>
      <c r="AV178" s="13" t="s">
        <v>79</v>
      </c>
      <c r="AW178" s="13" t="s">
        <v>31</v>
      </c>
      <c r="AX178" s="13" t="s">
        <v>69</v>
      </c>
      <c r="AY178" s="229" t="s">
        <v>108</v>
      </c>
    </row>
    <row r="179" s="13" customFormat="1">
      <c r="A179" s="13"/>
      <c r="B179" s="218"/>
      <c r="C179" s="219"/>
      <c r="D179" s="220" t="s">
        <v>117</v>
      </c>
      <c r="E179" s="221" t="s">
        <v>19</v>
      </c>
      <c r="F179" s="222" t="s">
        <v>325</v>
      </c>
      <c r="G179" s="219"/>
      <c r="H179" s="223">
        <v>4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117</v>
      </c>
      <c r="AU179" s="229" t="s">
        <v>128</v>
      </c>
      <c r="AV179" s="13" t="s">
        <v>79</v>
      </c>
      <c r="AW179" s="13" t="s">
        <v>31</v>
      </c>
      <c r="AX179" s="13" t="s">
        <v>69</v>
      </c>
      <c r="AY179" s="229" t="s">
        <v>108</v>
      </c>
    </row>
    <row r="180" s="13" customFormat="1">
      <c r="A180" s="13"/>
      <c r="B180" s="218"/>
      <c r="C180" s="219"/>
      <c r="D180" s="220" t="s">
        <v>117</v>
      </c>
      <c r="E180" s="221" t="s">
        <v>19</v>
      </c>
      <c r="F180" s="222" t="s">
        <v>326</v>
      </c>
      <c r="G180" s="219"/>
      <c r="H180" s="223">
        <v>4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117</v>
      </c>
      <c r="AU180" s="229" t="s">
        <v>128</v>
      </c>
      <c r="AV180" s="13" t="s">
        <v>79</v>
      </c>
      <c r="AW180" s="13" t="s">
        <v>31</v>
      </c>
      <c r="AX180" s="13" t="s">
        <v>69</v>
      </c>
      <c r="AY180" s="229" t="s">
        <v>108</v>
      </c>
    </row>
    <row r="181" s="14" customFormat="1">
      <c r="A181" s="14"/>
      <c r="B181" s="230"/>
      <c r="C181" s="231"/>
      <c r="D181" s="220" t="s">
        <v>117</v>
      </c>
      <c r="E181" s="232" t="s">
        <v>19</v>
      </c>
      <c r="F181" s="233" t="s">
        <v>121</v>
      </c>
      <c r="G181" s="231"/>
      <c r="H181" s="234">
        <v>33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117</v>
      </c>
      <c r="AU181" s="240" t="s">
        <v>128</v>
      </c>
      <c r="AV181" s="14" t="s">
        <v>115</v>
      </c>
      <c r="AW181" s="14" t="s">
        <v>31</v>
      </c>
      <c r="AX181" s="14" t="s">
        <v>77</v>
      </c>
      <c r="AY181" s="240" t="s">
        <v>108</v>
      </c>
    </row>
    <row r="182" s="2" customFormat="1" ht="16.5" customHeight="1">
      <c r="A182" s="39"/>
      <c r="B182" s="40"/>
      <c r="C182" s="241" t="s">
        <v>356</v>
      </c>
      <c r="D182" s="241" t="s">
        <v>122</v>
      </c>
      <c r="E182" s="242" t="s">
        <v>357</v>
      </c>
      <c r="F182" s="243" t="s">
        <v>358</v>
      </c>
      <c r="G182" s="244" t="s">
        <v>113</v>
      </c>
      <c r="H182" s="245">
        <v>9</v>
      </c>
      <c r="I182" s="246"/>
      <c r="J182" s="247">
        <f>ROUND(I182*H182,2)</f>
        <v>0</v>
      </c>
      <c r="K182" s="243" t="s">
        <v>19</v>
      </c>
      <c r="L182" s="248"/>
      <c r="M182" s="249" t="s">
        <v>19</v>
      </c>
      <c r="N182" s="250" t="s">
        <v>40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126</v>
      </c>
      <c r="AT182" s="216" t="s">
        <v>122</v>
      </c>
      <c r="AU182" s="216" t="s">
        <v>128</v>
      </c>
      <c r="AY182" s="18" t="s">
        <v>108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115</v>
      </c>
      <c r="BM182" s="216" t="s">
        <v>359</v>
      </c>
    </row>
    <row r="183" s="13" customFormat="1">
      <c r="A183" s="13"/>
      <c r="B183" s="218"/>
      <c r="C183" s="219"/>
      <c r="D183" s="220" t="s">
        <v>117</v>
      </c>
      <c r="E183" s="221" t="s">
        <v>19</v>
      </c>
      <c r="F183" s="222" t="s">
        <v>360</v>
      </c>
      <c r="G183" s="219"/>
      <c r="H183" s="223">
        <v>9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117</v>
      </c>
      <c r="AU183" s="229" t="s">
        <v>128</v>
      </c>
      <c r="AV183" s="13" t="s">
        <v>79</v>
      </c>
      <c r="AW183" s="13" t="s">
        <v>31</v>
      </c>
      <c r="AX183" s="13" t="s">
        <v>69</v>
      </c>
      <c r="AY183" s="229" t="s">
        <v>108</v>
      </c>
    </row>
    <row r="184" s="14" customFormat="1">
      <c r="A184" s="14"/>
      <c r="B184" s="230"/>
      <c r="C184" s="231"/>
      <c r="D184" s="220" t="s">
        <v>117</v>
      </c>
      <c r="E184" s="232" t="s">
        <v>19</v>
      </c>
      <c r="F184" s="233" t="s">
        <v>121</v>
      </c>
      <c r="G184" s="231"/>
      <c r="H184" s="234">
        <v>9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117</v>
      </c>
      <c r="AU184" s="240" t="s">
        <v>128</v>
      </c>
      <c r="AV184" s="14" t="s">
        <v>115</v>
      </c>
      <c r="AW184" s="14" t="s">
        <v>31</v>
      </c>
      <c r="AX184" s="14" t="s">
        <v>77</v>
      </c>
      <c r="AY184" s="240" t="s">
        <v>108</v>
      </c>
    </row>
    <row r="185" s="2" customFormat="1" ht="16.5" customHeight="1">
      <c r="A185" s="39"/>
      <c r="B185" s="40"/>
      <c r="C185" s="241" t="s">
        <v>361</v>
      </c>
      <c r="D185" s="241" t="s">
        <v>122</v>
      </c>
      <c r="E185" s="242" t="s">
        <v>362</v>
      </c>
      <c r="F185" s="243" t="s">
        <v>363</v>
      </c>
      <c r="G185" s="244" t="s">
        <v>113</v>
      </c>
      <c r="H185" s="245">
        <v>133</v>
      </c>
      <c r="I185" s="246"/>
      <c r="J185" s="247">
        <f>ROUND(I185*H185,2)</f>
        <v>0</v>
      </c>
      <c r="K185" s="243" t="s">
        <v>19</v>
      </c>
      <c r="L185" s="248"/>
      <c r="M185" s="249" t="s">
        <v>19</v>
      </c>
      <c r="N185" s="250" t="s">
        <v>40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126</v>
      </c>
      <c r="AT185" s="216" t="s">
        <v>122</v>
      </c>
      <c r="AU185" s="216" t="s">
        <v>128</v>
      </c>
      <c r="AY185" s="18" t="s">
        <v>108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77</v>
      </c>
      <c r="BK185" s="217">
        <f>ROUND(I185*H185,2)</f>
        <v>0</v>
      </c>
      <c r="BL185" s="18" t="s">
        <v>115</v>
      </c>
      <c r="BM185" s="216" t="s">
        <v>364</v>
      </c>
    </row>
    <row r="186" s="13" customFormat="1">
      <c r="A186" s="13"/>
      <c r="B186" s="218"/>
      <c r="C186" s="219"/>
      <c r="D186" s="220" t="s">
        <v>117</v>
      </c>
      <c r="E186" s="221" t="s">
        <v>19</v>
      </c>
      <c r="F186" s="222" t="s">
        <v>365</v>
      </c>
      <c r="G186" s="219"/>
      <c r="H186" s="223">
        <v>66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117</v>
      </c>
      <c r="AU186" s="229" t="s">
        <v>128</v>
      </c>
      <c r="AV186" s="13" t="s">
        <v>79</v>
      </c>
      <c r="AW186" s="13" t="s">
        <v>31</v>
      </c>
      <c r="AX186" s="13" t="s">
        <v>69</v>
      </c>
      <c r="AY186" s="229" t="s">
        <v>108</v>
      </c>
    </row>
    <row r="187" s="13" customFormat="1">
      <c r="A187" s="13"/>
      <c r="B187" s="218"/>
      <c r="C187" s="219"/>
      <c r="D187" s="220" t="s">
        <v>117</v>
      </c>
      <c r="E187" s="221" t="s">
        <v>19</v>
      </c>
      <c r="F187" s="222" t="s">
        <v>366</v>
      </c>
      <c r="G187" s="219"/>
      <c r="H187" s="223">
        <v>55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117</v>
      </c>
      <c r="AU187" s="229" t="s">
        <v>128</v>
      </c>
      <c r="AV187" s="13" t="s">
        <v>79</v>
      </c>
      <c r="AW187" s="13" t="s">
        <v>31</v>
      </c>
      <c r="AX187" s="13" t="s">
        <v>69</v>
      </c>
      <c r="AY187" s="229" t="s">
        <v>108</v>
      </c>
    </row>
    <row r="188" s="13" customFormat="1">
      <c r="A188" s="13"/>
      <c r="B188" s="218"/>
      <c r="C188" s="219"/>
      <c r="D188" s="220" t="s">
        <v>117</v>
      </c>
      <c r="E188" s="221" t="s">
        <v>19</v>
      </c>
      <c r="F188" s="222" t="s">
        <v>367</v>
      </c>
      <c r="G188" s="219"/>
      <c r="H188" s="223">
        <v>8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117</v>
      </c>
      <c r="AU188" s="229" t="s">
        <v>128</v>
      </c>
      <c r="AV188" s="13" t="s">
        <v>79</v>
      </c>
      <c r="AW188" s="13" t="s">
        <v>31</v>
      </c>
      <c r="AX188" s="13" t="s">
        <v>69</v>
      </c>
      <c r="AY188" s="229" t="s">
        <v>108</v>
      </c>
    </row>
    <row r="189" s="13" customFormat="1">
      <c r="A189" s="13"/>
      <c r="B189" s="218"/>
      <c r="C189" s="219"/>
      <c r="D189" s="220" t="s">
        <v>117</v>
      </c>
      <c r="E189" s="221" t="s">
        <v>19</v>
      </c>
      <c r="F189" s="222" t="s">
        <v>368</v>
      </c>
      <c r="G189" s="219"/>
      <c r="H189" s="223">
        <v>0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117</v>
      </c>
      <c r="AU189" s="229" t="s">
        <v>128</v>
      </c>
      <c r="AV189" s="13" t="s">
        <v>79</v>
      </c>
      <c r="AW189" s="13" t="s">
        <v>31</v>
      </c>
      <c r="AX189" s="13" t="s">
        <v>69</v>
      </c>
      <c r="AY189" s="229" t="s">
        <v>108</v>
      </c>
    </row>
    <row r="190" s="13" customFormat="1">
      <c r="A190" s="13"/>
      <c r="B190" s="218"/>
      <c r="C190" s="219"/>
      <c r="D190" s="220" t="s">
        <v>117</v>
      </c>
      <c r="E190" s="221" t="s">
        <v>19</v>
      </c>
      <c r="F190" s="222" t="s">
        <v>338</v>
      </c>
      <c r="G190" s="219"/>
      <c r="H190" s="223">
        <v>4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117</v>
      </c>
      <c r="AU190" s="229" t="s">
        <v>128</v>
      </c>
      <c r="AV190" s="13" t="s">
        <v>79</v>
      </c>
      <c r="AW190" s="13" t="s">
        <v>31</v>
      </c>
      <c r="AX190" s="13" t="s">
        <v>69</v>
      </c>
      <c r="AY190" s="229" t="s">
        <v>108</v>
      </c>
    </row>
    <row r="191" s="14" customFormat="1">
      <c r="A191" s="14"/>
      <c r="B191" s="230"/>
      <c r="C191" s="231"/>
      <c r="D191" s="220" t="s">
        <v>117</v>
      </c>
      <c r="E191" s="232" t="s">
        <v>19</v>
      </c>
      <c r="F191" s="233" t="s">
        <v>121</v>
      </c>
      <c r="G191" s="231"/>
      <c r="H191" s="234">
        <v>133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117</v>
      </c>
      <c r="AU191" s="240" t="s">
        <v>128</v>
      </c>
      <c r="AV191" s="14" t="s">
        <v>115</v>
      </c>
      <c r="AW191" s="14" t="s">
        <v>31</v>
      </c>
      <c r="AX191" s="14" t="s">
        <v>77</v>
      </c>
      <c r="AY191" s="240" t="s">
        <v>108</v>
      </c>
    </row>
    <row r="192" s="2" customFormat="1" ht="16.5" customHeight="1">
      <c r="A192" s="39"/>
      <c r="B192" s="40"/>
      <c r="C192" s="241" t="s">
        <v>369</v>
      </c>
      <c r="D192" s="241" t="s">
        <v>122</v>
      </c>
      <c r="E192" s="242" t="s">
        <v>370</v>
      </c>
      <c r="F192" s="243" t="s">
        <v>371</v>
      </c>
      <c r="G192" s="244" t="s">
        <v>113</v>
      </c>
      <c r="H192" s="245">
        <v>248</v>
      </c>
      <c r="I192" s="246"/>
      <c r="J192" s="247">
        <f>ROUND(I192*H192,2)</f>
        <v>0</v>
      </c>
      <c r="K192" s="243" t="s">
        <v>19</v>
      </c>
      <c r="L192" s="248"/>
      <c r="M192" s="249" t="s">
        <v>19</v>
      </c>
      <c r="N192" s="250" t="s">
        <v>40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126</v>
      </c>
      <c r="AT192" s="216" t="s">
        <v>122</v>
      </c>
      <c r="AU192" s="216" t="s">
        <v>128</v>
      </c>
      <c r="AY192" s="18" t="s">
        <v>108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115</v>
      </c>
      <c r="BM192" s="216" t="s">
        <v>372</v>
      </c>
    </row>
    <row r="193" s="13" customFormat="1">
      <c r="A193" s="13"/>
      <c r="B193" s="218"/>
      <c r="C193" s="219"/>
      <c r="D193" s="220" t="s">
        <v>117</v>
      </c>
      <c r="E193" s="221" t="s">
        <v>19</v>
      </c>
      <c r="F193" s="222" t="s">
        <v>373</v>
      </c>
      <c r="G193" s="219"/>
      <c r="H193" s="223">
        <v>120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117</v>
      </c>
      <c r="AU193" s="229" t="s">
        <v>128</v>
      </c>
      <c r="AV193" s="13" t="s">
        <v>79</v>
      </c>
      <c r="AW193" s="13" t="s">
        <v>31</v>
      </c>
      <c r="AX193" s="13" t="s">
        <v>69</v>
      </c>
      <c r="AY193" s="229" t="s">
        <v>108</v>
      </c>
    </row>
    <row r="194" s="13" customFormat="1">
      <c r="A194" s="13"/>
      <c r="B194" s="218"/>
      <c r="C194" s="219"/>
      <c r="D194" s="220" t="s">
        <v>117</v>
      </c>
      <c r="E194" s="221" t="s">
        <v>19</v>
      </c>
      <c r="F194" s="222" t="s">
        <v>374</v>
      </c>
      <c r="G194" s="219"/>
      <c r="H194" s="223">
        <v>100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117</v>
      </c>
      <c r="AU194" s="229" t="s">
        <v>128</v>
      </c>
      <c r="AV194" s="13" t="s">
        <v>79</v>
      </c>
      <c r="AW194" s="13" t="s">
        <v>31</v>
      </c>
      <c r="AX194" s="13" t="s">
        <v>69</v>
      </c>
      <c r="AY194" s="229" t="s">
        <v>108</v>
      </c>
    </row>
    <row r="195" s="13" customFormat="1">
      <c r="A195" s="13"/>
      <c r="B195" s="218"/>
      <c r="C195" s="219"/>
      <c r="D195" s="220" t="s">
        <v>117</v>
      </c>
      <c r="E195" s="221" t="s">
        <v>19</v>
      </c>
      <c r="F195" s="222" t="s">
        <v>375</v>
      </c>
      <c r="G195" s="219"/>
      <c r="H195" s="223">
        <v>10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117</v>
      </c>
      <c r="AU195" s="229" t="s">
        <v>128</v>
      </c>
      <c r="AV195" s="13" t="s">
        <v>79</v>
      </c>
      <c r="AW195" s="13" t="s">
        <v>31</v>
      </c>
      <c r="AX195" s="13" t="s">
        <v>69</v>
      </c>
      <c r="AY195" s="229" t="s">
        <v>108</v>
      </c>
    </row>
    <row r="196" s="13" customFormat="1">
      <c r="A196" s="13"/>
      <c r="B196" s="218"/>
      <c r="C196" s="219"/>
      <c r="D196" s="220" t="s">
        <v>117</v>
      </c>
      <c r="E196" s="221" t="s">
        <v>19</v>
      </c>
      <c r="F196" s="222" t="s">
        <v>376</v>
      </c>
      <c r="G196" s="219"/>
      <c r="H196" s="223">
        <v>8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117</v>
      </c>
      <c r="AU196" s="229" t="s">
        <v>128</v>
      </c>
      <c r="AV196" s="13" t="s">
        <v>79</v>
      </c>
      <c r="AW196" s="13" t="s">
        <v>31</v>
      </c>
      <c r="AX196" s="13" t="s">
        <v>69</v>
      </c>
      <c r="AY196" s="229" t="s">
        <v>108</v>
      </c>
    </row>
    <row r="197" s="13" customFormat="1">
      <c r="A197" s="13"/>
      <c r="B197" s="218"/>
      <c r="C197" s="219"/>
      <c r="D197" s="220" t="s">
        <v>117</v>
      </c>
      <c r="E197" s="221" t="s">
        <v>19</v>
      </c>
      <c r="F197" s="222" t="s">
        <v>377</v>
      </c>
      <c r="G197" s="219"/>
      <c r="H197" s="223">
        <v>10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9" t="s">
        <v>117</v>
      </c>
      <c r="AU197" s="229" t="s">
        <v>128</v>
      </c>
      <c r="AV197" s="13" t="s">
        <v>79</v>
      </c>
      <c r="AW197" s="13" t="s">
        <v>31</v>
      </c>
      <c r="AX197" s="13" t="s">
        <v>69</v>
      </c>
      <c r="AY197" s="229" t="s">
        <v>108</v>
      </c>
    </row>
    <row r="198" s="14" customFormat="1">
      <c r="A198" s="14"/>
      <c r="B198" s="230"/>
      <c r="C198" s="231"/>
      <c r="D198" s="220" t="s">
        <v>117</v>
      </c>
      <c r="E198" s="232" t="s">
        <v>19</v>
      </c>
      <c r="F198" s="233" t="s">
        <v>121</v>
      </c>
      <c r="G198" s="231"/>
      <c r="H198" s="234">
        <v>248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117</v>
      </c>
      <c r="AU198" s="240" t="s">
        <v>128</v>
      </c>
      <c r="AV198" s="14" t="s">
        <v>115</v>
      </c>
      <c r="AW198" s="14" t="s">
        <v>31</v>
      </c>
      <c r="AX198" s="14" t="s">
        <v>77</v>
      </c>
      <c r="AY198" s="240" t="s">
        <v>108</v>
      </c>
    </row>
    <row r="199" s="2" customFormat="1" ht="16.5" customHeight="1">
      <c r="A199" s="39"/>
      <c r="B199" s="40"/>
      <c r="C199" s="241" t="s">
        <v>378</v>
      </c>
      <c r="D199" s="241" t="s">
        <v>122</v>
      </c>
      <c r="E199" s="242" t="s">
        <v>379</v>
      </c>
      <c r="F199" s="243" t="s">
        <v>380</v>
      </c>
      <c r="G199" s="244" t="s">
        <v>113</v>
      </c>
      <c r="H199" s="245">
        <v>248</v>
      </c>
      <c r="I199" s="246"/>
      <c r="J199" s="247">
        <f>ROUND(I199*H199,2)</f>
        <v>0</v>
      </c>
      <c r="K199" s="243" t="s">
        <v>19</v>
      </c>
      <c r="L199" s="248"/>
      <c r="M199" s="249" t="s">
        <v>19</v>
      </c>
      <c r="N199" s="250" t="s">
        <v>40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126</v>
      </c>
      <c r="AT199" s="216" t="s">
        <v>122</v>
      </c>
      <c r="AU199" s="216" t="s">
        <v>128</v>
      </c>
      <c r="AY199" s="18" t="s">
        <v>108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77</v>
      </c>
      <c r="BK199" s="217">
        <f>ROUND(I199*H199,2)</f>
        <v>0</v>
      </c>
      <c r="BL199" s="18" t="s">
        <v>115</v>
      </c>
      <c r="BM199" s="216" t="s">
        <v>381</v>
      </c>
    </row>
    <row r="200" s="13" customFormat="1">
      <c r="A200" s="13"/>
      <c r="B200" s="218"/>
      <c r="C200" s="219"/>
      <c r="D200" s="220" t="s">
        <v>117</v>
      </c>
      <c r="E200" s="221" t="s">
        <v>19</v>
      </c>
      <c r="F200" s="222" t="s">
        <v>373</v>
      </c>
      <c r="G200" s="219"/>
      <c r="H200" s="223">
        <v>120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9" t="s">
        <v>117</v>
      </c>
      <c r="AU200" s="229" t="s">
        <v>128</v>
      </c>
      <c r="AV200" s="13" t="s">
        <v>79</v>
      </c>
      <c r="AW200" s="13" t="s">
        <v>31</v>
      </c>
      <c r="AX200" s="13" t="s">
        <v>69</v>
      </c>
      <c r="AY200" s="229" t="s">
        <v>108</v>
      </c>
    </row>
    <row r="201" s="13" customFormat="1">
      <c r="A201" s="13"/>
      <c r="B201" s="218"/>
      <c r="C201" s="219"/>
      <c r="D201" s="220" t="s">
        <v>117</v>
      </c>
      <c r="E201" s="221" t="s">
        <v>19</v>
      </c>
      <c r="F201" s="222" t="s">
        <v>374</v>
      </c>
      <c r="G201" s="219"/>
      <c r="H201" s="223">
        <v>100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117</v>
      </c>
      <c r="AU201" s="229" t="s">
        <v>128</v>
      </c>
      <c r="AV201" s="13" t="s">
        <v>79</v>
      </c>
      <c r="AW201" s="13" t="s">
        <v>31</v>
      </c>
      <c r="AX201" s="13" t="s">
        <v>69</v>
      </c>
      <c r="AY201" s="229" t="s">
        <v>108</v>
      </c>
    </row>
    <row r="202" s="13" customFormat="1">
      <c r="A202" s="13"/>
      <c r="B202" s="218"/>
      <c r="C202" s="219"/>
      <c r="D202" s="220" t="s">
        <v>117</v>
      </c>
      <c r="E202" s="221" t="s">
        <v>19</v>
      </c>
      <c r="F202" s="222" t="s">
        <v>375</v>
      </c>
      <c r="G202" s="219"/>
      <c r="H202" s="223">
        <v>10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117</v>
      </c>
      <c r="AU202" s="229" t="s">
        <v>128</v>
      </c>
      <c r="AV202" s="13" t="s">
        <v>79</v>
      </c>
      <c r="AW202" s="13" t="s">
        <v>31</v>
      </c>
      <c r="AX202" s="13" t="s">
        <v>69</v>
      </c>
      <c r="AY202" s="229" t="s">
        <v>108</v>
      </c>
    </row>
    <row r="203" s="13" customFormat="1">
      <c r="A203" s="13"/>
      <c r="B203" s="218"/>
      <c r="C203" s="219"/>
      <c r="D203" s="220" t="s">
        <v>117</v>
      </c>
      <c r="E203" s="221" t="s">
        <v>19</v>
      </c>
      <c r="F203" s="222" t="s">
        <v>376</v>
      </c>
      <c r="G203" s="219"/>
      <c r="H203" s="223">
        <v>8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117</v>
      </c>
      <c r="AU203" s="229" t="s">
        <v>128</v>
      </c>
      <c r="AV203" s="13" t="s">
        <v>79</v>
      </c>
      <c r="AW203" s="13" t="s">
        <v>31</v>
      </c>
      <c r="AX203" s="13" t="s">
        <v>69</v>
      </c>
      <c r="AY203" s="229" t="s">
        <v>108</v>
      </c>
    </row>
    <row r="204" s="13" customFormat="1">
      <c r="A204" s="13"/>
      <c r="B204" s="218"/>
      <c r="C204" s="219"/>
      <c r="D204" s="220" t="s">
        <v>117</v>
      </c>
      <c r="E204" s="221" t="s">
        <v>19</v>
      </c>
      <c r="F204" s="222" t="s">
        <v>377</v>
      </c>
      <c r="G204" s="219"/>
      <c r="H204" s="223">
        <v>10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117</v>
      </c>
      <c r="AU204" s="229" t="s">
        <v>128</v>
      </c>
      <c r="AV204" s="13" t="s">
        <v>79</v>
      </c>
      <c r="AW204" s="13" t="s">
        <v>31</v>
      </c>
      <c r="AX204" s="13" t="s">
        <v>69</v>
      </c>
      <c r="AY204" s="229" t="s">
        <v>108</v>
      </c>
    </row>
    <row r="205" s="14" customFormat="1">
      <c r="A205" s="14"/>
      <c r="B205" s="230"/>
      <c r="C205" s="231"/>
      <c r="D205" s="220" t="s">
        <v>117</v>
      </c>
      <c r="E205" s="232" t="s">
        <v>19</v>
      </c>
      <c r="F205" s="233" t="s">
        <v>121</v>
      </c>
      <c r="G205" s="231"/>
      <c r="H205" s="234">
        <v>248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117</v>
      </c>
      <c r="AU205" s="240" t="s">
        <v>128</v>
      </c>
      <c r="AV205" s="14" t="s">
        <v>115</v>
      </c>
      <c r="AW205" s="14" t="s">
        <v>31</v>
      </c>
      <c r="AX205" s="14" t="s">
        <v>77</v>
      </c>
      <c r="AY205" s="240" t="s">
        <v>108</v>
      </c>
    </row>
    <row r="206" s="2" customFormat="1" ht="16.5" customHeight="1">
      <c r="A206" s="39"/>
      <c r="B206" s="40"/>
      <c r="C206" s="241" t="s">
        <v>382</v>
      </c>
      <c r="D206" s="241" t="s">
        <v>122</v>
      </c>
      <c r="E206" s="242" t="s">
        <v>383</v>
      </c>
      <c r="F206" s="243" t="s">
        <v>384</v>
      </c>
      <c r="G206" s="244" t="s">
        <v>113</v>
      </c>
      <c r="H206" s="245">
        <v>149</v>
      </c>
      <c r="I206" s="246"/>
      <c r="J206" s="247">
        <f>ROUND(I206*H206,2)</f>
        <v>0</v>
      </c>
      <c r="K206" s="243" t="s">
        <v>19</v>
      </c>
      <c r="L206" s="248"/>
      <c r="M206" s="249" t="s">
        <v>19</v>
      </c>
      <c r="N206" s="250" t="s">
        <v>40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126</v>
      </c>
      <c r="AT206" s="216" t="s">
        <v>122</v>
      </c>
      <c r="AU206" s="216" t="s">
        <v>128</v>
      </c>
      <c r="AY206" s="18" t="s">
        <v>108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115</v>
      </c>
      <c r="BM206" s="216" t="s">
        <v>385</v>
      </c>
    </row>
    <row r="207" s="13" customFormat="1">
      <c r="A207" s="13"/>
      <c r="B207" s="218"/>
      <c r="C207" s="219"/>
      <c r="D207" s="220" t="s">
        <v>117</v>
      </c>
      <c r="E207" s="221" t="s">
        <v>19</v>
      </c>
      <c r="F207" s="222" t="s">
        <v>365</v>
      </c>
      <c r="G207" s="219"/>
      <c r="H207" s="223">
        <v>66</v>
      </c>
      <c r="I207" s="224"/>
      <c r="J207" s="219"/>
      <c r="K207" s="219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117</v>
      </c>
      <c r="AU207" s="229" t="s">
        <v>128</v>
      </c>
      <c r="AV207" s="13" t="s">
        <v>79</v>
      </c>
      <c r="AW207" s="13" t="s">
        <v>31</v>
      </c>
      <c r="AX207" s="13" t="s">
        <v>69</v>
      </c>
      <c r="AY207" s="229" t="s">
        <v>108</v>
      </c>
    </row>
    <row r="208" s="13" customFormat="1">
      <c r="A208" s="13"/>
      <c r="B208" s="218"/>
      <c r="C208" s="219"/>
      <c r="D208" s="220" t="s">
        <v>117</v>
      </c>
      <c r="E208" s="221" t="s">
        <v>19</v>
      </c>
      <c r="F208" s="222" t="s">
        <v>366</v>
      </c>
      <c r="G208" s="219"/>
      <c r="H208" s="223">
        <v>55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117</v>
      </c>
      <c r="AU208" s="229" t="s">
        <v>128</v>
      </c>
      <c r="AV208" s="13" t="s">
        <v>79</v>
      </c>
      <c r="AW208" s="13" t="s">
        <v>31</v>
      </c>
      <c r="AX208" s="13" t="s">
        <v>69</v>
      </c>
      <c r="AY208" s="229" t="s">
        <v>108</v>
      </c>
    </row>
    <row r="209" s="13" customFormat="1">
      <c r="A209" s="13"/>
      <c r="B209" s="218"/>
      <c r="C209" s="219"/>
      <c r="D209" s="220" t="s">
        <v>117</v>
      </c>
      <c r="E209" s="221" t="s">
        <v>19</v>
      </c>
      <c r="F209" s="222" t="s">
        <v>375</v>
      </c>
      <c r="G209" s="219"/>
      <c r="H209" s="223">
        <v>10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117</v>
      </c>
      <c r="AU209" s="229" t="s">
        <v>128</v>
      </c>
      <c r="AV209" s="13" t="s">
        <v>79</v>
      </c>
      <c r="AW209" s="13" t="s">
        <v>31</v>
      </c>
      <c r="AX209" s="13" t="s">
        <v>69</v>
      </c>
      <c r="AY209" s="229" t="s">
        <v>108</v>
      </c>
    </row>
    <row r="210" s="13" customFormat="1">
      <c r="A210" s="13"/>
      <c r="B210" s="218"/>
      <c r="C210" s="219"/>
      <c r="D210" s="220" t="s">
        <v>117</v>
      </c>
      <c r="E210" s="221" t="s">
        <v>19</v>
      </c>
      <c r="F210" s="222" t="s">
        <v>376</v>
      </c>
      <c r="G210" s="219"/>
      <c r="H210" s="223">
        <v>8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117</v>
      </c>
      <c r="AU210" s="229" t="s">
        <v>128</v>
      </c>
      <c r="AV210" s="13" t="s">
        <v>79</v>
      </c>
      <c r="AW210" s="13" t="s">
        <v>31</v>
      </c>
      <c r="AX210" s="13" t="s">
        <v>69</v>
      </c>
      <c r="AY210" s="229" t="s">
        <v>108</v>
      </c>
    </row>
    <row r="211" s="13" customFormat="1">
      <c r="A211" s="13"/>
      <c r="B211" s="218"/>
      <c r="C211" s="219"/>
      <c r="D211" s="220" t="s">
        <v>117</v>
      </c>
      <c r="E211" s="221" t="s">
        <v>19</v>
      </c>
      <c r="F211" s="222" t="s">
        <v>377</v>
      </c>
      <c r="G211" s="219"/>
      <c r="H211" s="223">
        <v>10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117</v>
      </c>
      <c r="AU211" s="229" t="s">
        <v>128</v>
      </c>
      <c r="AV211" s="13" t="s">
        <v>79</v>
      </c>
      <c r="AW211" s="13" t="s">
        <v>31</v>
      </c>
      <c r="AX211" s="13" t="s">
        <v>69</v>
      </c>
      <c r="AY211" s="229" t="s">
        <v>108</v>
      </c>
    </row>
    <row r="212" s="14" customFormat="1">
      <c r="A212" s="14"/>
      <c r="B212" s="230"/>
      <c r="C212" s="231"/>
      <c r="D212" s="220" t="s">
        <v>117</v>
      </c>
      <c r="E212" s="232" t="s">
        <v>19</v>
      </c>
      <c r="F212" s="233" t="s">
        <v>121</v>
      </c>
      <c r="G212" s="231"/>
      <c r="H212" s="234">
        <v>149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117</v>
      </c>
      <c r="AU212" s="240" t="s">
        <v>128</v>
      </c>
      <c r="AV212" s="14" t="s">
        <v>115</v>
      </c>
      <c r="AW212" s="14" t="s">
        <v>31</v>
      </c>
      <c r="AX212" s="14" t="s">
        <v>77</v>
      </c>
      <c r="AY212" s="240" t="s">
        <v>108</v>
      </c>
    </row>
    <row r="213" s="2" customFormat="1" ht="16.5" customHeight="1">
      <c r="A213" s="39"/>
      <c r="B213" s="40"/>
      <c r="C213" s="241" t="s">
        <v>386</v>
      </c>
      <c r="D213" s="241" t="s">
        <v>122</v>
      </c>
      <c r="E213" s="242" t="s">
        <v>387</v>
      </c>
      <c r="F213" s="243" t="s">
        <v>388</v>
      </c>
      <c r="G213" s="244" t="s">
        <v>113</v>
      </c>
      <c r="H213" s="245">
        <v>248</v>
      </c>
      <c r="I213" s="246"/>
      <c r="J213" s="247">
        <f>ROUND(I213*H213,2)</f>
        <v>0</v>
      </c>
      <c r="K213" s="243" t="s">
        <v>19</v>
      </c>
      <c r="L213" s="248"/>
      <c r="M213" s="249" t="s">
        <v>19</v>
      </c>
      <c r="N213" s="250" t="s">
        <v>40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126</v>
      </c>
      <c r="AT213" s="216" t="s">
        <v>122</v>
      </c>
      <c r="AU213" s="216" t="s">
        <v>128</v>
      </c>
      <c r="AY213" s="18" t="s">
        <v>108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77</v>
      </c>
      <c r="BK213" s="217">
        <f>ROUND(I213*H213,2)</f>
        <v>0</v>
      </c>
      <c r="BL213" s="18" t="s">
        <v>115</v>
      </c>
      <c r="BM213" s="216" t="s">
        <v>389</v>
      </c>
    </row>
    <row r="214" s="13" customFormat="1">
      <c r="A214" s="13"/>
      <c r="B214" s="218"/>
      <c r="C214" s="219"/>
      <c r="D214" s="220" t="s">
        <v>117</v>
      </c>
      <c r="E214" s="221" t="s">
        <v>19</v>
      </c>
      <c r="F214" s="222" t="s">
        <v>373</v>
      </c>
      <c r="G214" s="219"/>
      <c r="H214" s="223">
        <v>120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117</v>
      </c>
      <c r="AU214" s="229" t="s">
        <v>128</v>
      </c>
      <c r="AV214" s="13" t="s">
        <v>79</v>
      </c>
      <c r="AW214" s="13" t="s">
        <v>31</v>
      </c>
      <c r="AX214" s="13" t="s">
        <v>69</v>
      </c>
      <c r="AY214" s="229" t="s">
        <v>108</v>
      </c>
    </row>
    <row r="215" s="13" customFormat="1">
      <c r="A215" s="13"/>
      <c r="B215" s="218"/>
      <c r="C215" s="219"/>
      <c r="D215" s="220" t="s">
        <v>117</v>
      </c>
      <c r="E215" s="221" t="s">
        <v>19</v>
      </c>
      <c r="F215" s="222" t="s">
        <v>374</v>
      </c>
      <c r="G215" s="219"/>
      <c r="H215" s="223">
        <v>100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117</v>
      </c>
      <c r="AU215" s="229" t="s">
        <v>128</v>
      </c>
      <c r="AV215" s="13" t="s">
        <v>79</v>
      </c>
      <c r="AW215" s="13" t="s">
        <v>31</v>
      </c>
      <c r="AX215" s="13" t="s">
        <v>69</v>
      </c>
      <c r="AY215" s="229" t="s">
        <v>108</v>
      </c>
    </row>
    <row r="216" s="13" customFormat="1">
      <c r="A216" s="13"/>
      <c r="B216" s="218"/>
      <c r="C216" s="219"/>
      <c r="D216" s="220" t="s">
        <v>117</v>
      </c>
      <c r="E216" s="221" t="s">
        <v>19</v>
      </c>
      <c r="F216" s="222" t="s">
        <v>375</v>
      </c>
      <c r="G216" s="219"/>
      <c r="H216" s="223">
        <v>10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117</v>
      </c>
      <c r="AU216" s="229" t="s">
        <v>128</v>
      </c>
      <c r="AV216" s="13" t="s">
        <v>79</v>
      </c>
      <c r="AW216" s="13" t="s">
        <v>31</v>
      </c>
      <c r="AX216" s="13" t="s">
        <v>69</v>
      </c>
      <c r="AY216" s="229" t="s">
        <v>108</v>
      </c>
    </row>
    <row r="217" s="13" customFormat="1">
      <c r="A217" s="13"/>
      <c r="B217" s="218"/>
      <c r="C217" s="219"/>
      <c r="D217" s="220" t="s">
        <v>117</v>
      </c>
      <c r="E217" s="221" t="s">
        <v>19</v>
      </c>
      <c r="F217" s="222" t="s">
        <v>376</v>
      </c>
      <c r="G217" s="219"/>
      <c r="H217" s="223">
        <v>8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117</v>
      </c>
      <c r="AU217" s="229" t="s">
        <v>128</v>
      </c>
      <c r="AV217" s="13" t="s">
        <v>79</v>
      </c>
      <c r="AW217" s="13" t="s">
        <v>31</v>
      </c>
      <c r="AX217" s="13" t="s">
        <v>69</v>
      </c>
      <c r="AY217" s="229" t="s">
        <v>108</v>
      </c>
    </row>
    <row r="218" s="13" customFormat="1">
      <c r="A218" s="13"/>
      <c r="B218" s="218"/>
      <c r="C218" s="219"/>
      <c r="D218" s="220" t="s">
        <v>117</v>
      </c>
      <c r="E218" s="221" t="s">
        <v>19</v>
      </c>
      <c r="F218" s="222" t="s">
        <v>377</v>
      </c>
      <c r="G218" s="219"/>
      <c r="H218" s="223">
        <v>10</v>
      </c>
      <c r="I218" s="224"/>
      <c r="J218" s="219"/>
      <c r="K218" s="219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117</v>
      </c>
      <c r="AU218" s="229" t="s">
        <v>128</v>
      </c>
      <c r="AV218" s="13" t="s">
        <v>79</v>
      </c>
      <c r="AW218" s="13" t="s">
        <v>31</v>
      </c>
      <c r="AX218" s="13" t="s">
        <v>69</v>
      </c>
      <c r="AY218" s="229" t="s">
        <v>108</v>
      </c>
    </row>
    <row r="219" s="14" customFormat="1">
      <c r="A219" s="14"/>
      <c r="B219" s="230"/>
      <c r="C219" s="231"/>
      <c r="D219" s="220" t="s">
        <v>117</v>
      </c>
      <c r="E219" s="232" t="s">
        <v>19</v>
      </c>
      <c r="F219" s="233" t="s">
        <v>121</v>
      </c>
      <c r="G219" s="231"/>
      <c r="H219" s="234">
        <v>248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117</v>
      </c>
      <c r="AU219" s="240" t="s">
        <v>128</v>
      </c>
      <c r="AV219" s="14" t="s">
        <v>115</v>
      </c>
      <c r="AW219" s="14" t="s">
        <v>31</v>
      </c>
      <c r="AX219" s="14" t="s">
        <v>77</v>
      </c>
      <c r="AY219" s="240" t="s">
        <v>108</v>
      </c>
    </row>
    <row r="220" s="2" customFormat="1">
      <c r="A220" s="39"/>
      <c r="B220" s="40"/>
      <c r="C220" s="205" t="s">
        <v>390</v>
      </c>
      <c r="D220" s="205" t="s">
        <v>110</v>
      </c>
      <c r="E220" s="206" t="s">
        <v>391</v>
      </c>
      <c r="F220" s="207" t="s">
        <v>392</v>
      </c>
      <c r="G220" s="208" t="s">
        <v>113</v>
      </c>
      <c r="H220" s="209">
        <v>1026</v>
      </c>
      <c r="I220" s="210"/>
      <c r="J220" s="211">
        <f>ROUND(I220*H220,2)</f>
        <v>0</v>
      </c>
      <c r="K220" s="207" t="s">
        <v>114</v>
      </c>
      <c r="L220" s="45"/>
      <c r="M220" s="212" t="s">
        <v>19</v>
      </c>
      <c r="N220" s="213" t="s">
        <v>40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115</v>
      </c>
      <c r="AT220" s="216" t="s">
        <v>110</v>
      </c>
      <c r="AU220" s="216" t="s">
        <v>128</v>
      </c>
      <c r="AY220" s="18" t="s">
        <v>108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77</v>
      </c>
      <c r="BK220" s="217">
        <f>ROUND(I220*H220,2)</f>
        <v>0</v>
      </c>
      <c r="BL220" s="18" t="s">
        <v>115</v>
      </c>
      <c r="BM220" s="216" t="s">
        <v>393</v>
      </c>
    </row>
    <row r="221" s="13" customFormat="1">
      <c r="A221" s="13"/>
      <c r="B221" s="218"/>
      <c r="C221" s="219"/>
      <c r="D221" s="220" t="s">
        <v>117</v>
      </c>
      <c r="E221" s="221" t="s">
        <v>19</v>
      </c>
      <c r="F221" s="222" t="s">
        <v>278</v>
      </c>
      <c r="G221" s="219"/>
      <c r="H221" s="223">
        <v>1026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117</v>
      </c>
      <c r="AU221" s="229" t="s">
        <v>128</v>
      </c>
      <c r="AV221" s="13" t="s">
        <v>79</v>
      </c>
      <c r="AW221" s="13" t="s">
        <v>31</v>
      </c>
      <c r="AX221" s="13" t="s">
        <v>69</v>
      </c>
      <c r="AY221" s="229" t="s">
        <v>108</v>
      </c>
    </row>
    <row r="222" s="14" customFormat="1">
      <c r="A222" s="14"/>
      <c r="B222" s="230"/>
      <c r="C222" s="231"/>
      <c r="D222" s="220" t="s">
        <v>117</v>
      </c>
      <c r="E222" s="232" t="s">
        <v>19</v>
      </c>
      <c r="F222" s="233" t="s">
        <v>121</v>
      </c>
      <c r="G222" s="231"/>
      <c r="H222" s="234">
        <v>1026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117</v>
      </c>
      <c r="AU222" s="240" t="s">
        <v>128</v>
      </c>
      <c r="AV222" s="14" t="s">
        <v>115</v>
      </c>
      <c r="AW222" s="14" t="s">
        <v>31</v>
      </c>
      <c r="AX222" s="14" t="s">
        <v>77</v>
      </c>
      <c r="AY222" s="240" t="s">
        <v>108</v>
      </c>
    </row>
    <row r="223" s="2" customFormat="1">
      <c r="A223" s="39"/>
      <c r="B223" s="40"/>
      <c r="C223" s="205" t="s">
        <v>394</v>
      </c>
      <c r="D223" s="205" t="s">
        <v>110</v>
      </c>
      <c r="E223" s="206" t="s">
        <v>395</v>
      </c>
      <c r="F223" s="207" t="s">
        <v>396</v>
      </c>
      <c r="G223" s="208" t="s">
        <v>113</v>
      </c>
      <c r="H223" s="209">
        <v>510</v>
      </c>
      <c r="I223" s="210"/>
      <c r="J223" s="211">
        <f>ROUND(I223*H223,2)</f>
        <v>0</v>
      </c>
      <c r="K223" s="207" t="s">
        <v>114</v>
      </c>
      <c r="L223" s="45"/>
      <c r="M223" s="212" t="s">
        <v>19</v>
      </c>
      <c r="N223" s="213" t="s">
        <v>40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115</v>
      </c>
      <c r="AT223" s="216" t="s">
        <v>110</v>
      </c>
      <c r="AU223" s="216" t="s">
        <v>128</v>
      </c>
      <c r="AY223" s="18" t="s">
        <v>108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77</v>
      </c>
      <c r="BK223" s="217">
        <f>ROUND(I223*H223,2)</f>
        <v>0</v>
      </c>
      <c r="BL223" s="18" t="s">
        <v>115</v>
      </c>
      <c r="BM223" s="216" t="s">
        <v>397</v>
      </c>
    </row>
    <row r="224" s="13" customFormat="1">
      <c r="A224" s="13"/>
      <c r="B224" s="218"/>
      <c r="C224" s="219"/>
      <c r="D224" s="220" t="s">
        <v>117</v>
      </c>
      <c r="E224" s="221" t="s">
        <v>19</v>
      </c>
      <c r="F224" s="222" t="s">
        <v>398</v>
      </c>
      <c r="G224" s="219"/>
      <c r="H224" s="223">
        <v>434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117</v>
      </c>
      <c r="AU224" s="229" t="s">
        <v>128</v>
      </c>
      <c r="AV224" s="13" t="s">
        <v>79</v>
      </c>
      <c r="AW224" s="13" t="s">
        <v>31</v>
      </c>
      <c r="AX224" s="13" t="s">
        <v>69</v>
      </c>
      <c r="AY224" s="229" t="s">
        <v>108</v>
      </c>
    </row>
    <row r="225" s="13" customFormat="1">
      <c r="A225" s="13"/>
      <c r="B225" s="218"/>
      <c r="C225" s="219"/>
      <c r="D225" s="220" t="s">
        <v>117</v>
      </c>
      <c r="E225" s="221" t="s">
        <v>19</v>
      </c>
      <c r="F225" s="222" t="s">
        <v>399</v>
      </c>
      <c r="G225" s="219"/>
      <c r="H225" s="223">
        <v>76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117</v>
      </c>
      <c r="AU225" s="229" t="s">
        <v>128</v>
      </c>
      <c r="AV225" s="13" t="s">
        <v>79</v>
      </c>
      <c r="AW225" s="13" t="s">
        <v>31</v>
      </c>
      <c r="AX225" s="13" t="s">
        <v>69</v>
      </c>
      <c r="AY225" s="229" t="s">
        <v>108</v>
      </c>
    </row>
    <row r="226" s="14" customFormat="1">
      <c r="A226" s="14"/>
      <c r="B226" s="230"/>
      <c r="C226" s="231"/>
      <c r="D226" s="220" t="s">
        <v>117</v>
      </c>
      <c r="E226" s="232" t="s">
        <v>19</v>
      </c>
      <c r="F226" s="233" t="s">
        <v>121</v>
      </c>
      <c r="G226" s="231"/>
      <c r="H226" s="234">
        <v>510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117</v>
      </c>
      <c r="AU226" s="240" t="s">
        <v>128</v>
      </c>
      <c r="AV226" s="14" t="s">
        <v>115</v>
      </c>
      <c r="AW226" s="14" t="s">
        <v>31</v>
      </c>
      <c r="AX226" s="14" t="s">
        <v>77</v>
      </c>
      <c r="AY226" s="240" t="s">
        <v>108</v>
      </c>
    </row>
    <row r="227" s="2" customFormat="1">
      <c r="A227" s="39"/>
      <c r="B227" s="40"/>
      <c r="C227" s="205" t="s">
        <v>400</v>
      </c>
      <c r="D227" s="205" t="s">
        <v>110</v>
      </c>
      <c r="E227" s="206" t="s">
        <v>401</v>
      </c>
      <c r="F227" s="207" t="s">
        <v>402</v>
      </c>
      <c r="G227" s="208" t="s">
        <v>113</v>
      </c>
      <c r="H227" s="209">
        <v>510</v>
      </c>
      <c r="I227" s="210"/>
      <c r="J227" s="211">
        <f>ROUND(I227*H227,2)</f>
        <v>0</v>
      </c>
      <c r="K227" s="207" t="s">
        <v>114</v>
      </c>
      <c r="L227" s="45"/>
      <c r="M227" s="212" t="s">
        <v>19</v>
      </c>
      <c r="N227" s="213" t="s">
        <v>40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115</v>
      </c>
      <c r="AT227" s="216" t="s">
        <v>110</v>
      </c>
      <c r="AU227" s="216" t="s">
        <v>128</v>
      </c>
      <c r="AY227" s="18" t="s">
        <v>108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77</v>
      </c>
      <c r="BK227" s="217">
        <f>ROUND(I227*H227,2)</f>
        <v>0</v>
      </c>
      <c r="BL227" s="18" t="s">
        <v>115</v>
      </c>
      <c r="BM227" s="216" t="s">
        <v>403</v>
      </c>
    </row>
    <row r="228" s="2" customFormat="1" ht="33" customHeight="1">
      <c r="A228" s="39"/>
      <c r="B228" s="40"/>
      <c r="C228" s="205" t="s">
        <v>404</v>
      </c>
      <c r="D228" s="205" t="s">
        <v>110</v>
      </c>
      <c r="E228" s="206" t="s">
        <v>405</v>
      </c>
      <c r="F228" s="207" t="s">
        <v>406</v>
      </c>
      <c r="G228" s="208" t="s">
        <v>113</v>
      </c>
      <c r="H228" s="209">
        <v>1026</v>
      </c>
      <c r="I228" s="210"/>
      <c r="J228" s="211">
        <f>ROUND(I228*H228,2)</f>
        <v>0</v>
      </c>
      <c r="K228" s="207" t="s">
        <v>114</v>
      </c>
      <c r="L228" s="45"/>
      <c r="M228" s="212" t="s">
        <v>19</v>
      </c>
      <c r="N228" s="213" t="s">
        <v>40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115</v>
      </c>
      <c r="AT228" s="216" t="s">
        <v>110</v>
      </c>
      <c r="AU228" s="216" t="s">
        <v>128</v>
      </c>
      <c r="AY228" s="18" t="s">
        <v>108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77</v>
      </c>
      <c r="BK228" s="217">
        <f>ROUND(I228*H228,2)</f>
        <v>0</v>
      </c>
      <c r="BL228" s="18" t="s">
        <v>115</v>
      </c>
      <c r="BM228" s="216" t="s">
        <v>407</v>
      </c>
    </row>
    <row r="229" s="2" customFormat="1">
      <c r="A229" s="39"/>
      <c r="B229" s="40"/>
      <c r="C229" s="205" t="s">
        <v>408</v>
      </c>
      <c r="D229" s="205" t="s">
        <v>110</v>
      </c>
      <c r="E229" s="206" t="s">
        <v>129</v>
      </c>
      <c r="F229" s="207" t="s">
        <v>130</v>
      </c>
      <c r="G229" s="208" t="s">
        <v>131</v>
      </c>
      <c r="H229" s="209">
        <v>15.359999999999999</v>
      </c>
      <c r="I229" s="210"/>
      <c r="J229" s="211">
        <f>ROUND(I229*H229,2)</f>
        <v>0</v>
      </c>
      <c r="K229" s="207" t="s">
        <v>229</v>
      </c>
      <c r="L229" s="45"/>
      <c r="M229" s="212" t="s">
        <v>19</v>
      </c>
      <c r="N229" s="213" t="s">
        <v>40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115</v>
      </c>
      <c r="AT229" s="216" t="s">
        <v>110</v>
      </c>
      <c r="AU229" s="216" t="s">
        <v>128</v>
      </c>
      <c r="AY229" s="18" t="s">
        <v>108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77</v>
      </c>
      <c r="BK229" s="217">
        <f>ROUND(I229*H229,2)</f>
        <v>0</v>
      </c>
      <c r="BL229" s="18" t="s">
        <v>115</v>
      </c>
      <c r="BM229" s="216" t="s">
        <v>409</v>
      </c>
    </row>
    <row r="230" s="13" customFormat="1">
      <c r="A230" s="13"/>
      <c r="B230" s="218"/>
      <c r="C230" s="219"/>
      <c r="D230" s="220" t="s">
        <v>117</v>
      </c>
      <c r="E230" s="221" t="s">
        <v>19</v>
      </c>
      <c r="F230" s="222" t="s">
        <v>410</v>
      </c>
      <c r="G230" s="219"/>
      <c r="H230" s="223">
        <v>10.26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117</v>
      </c>
      <c r="AU230" s="229" t="s">
        <v>128</v>
      </c>
      <c r="AV230" s="13" t="s">
        <v>79</v>
      </c>
      <c r="AW230" s="13" t="s">
        <v>31</v>
      </c>
      <c r="AX230" s="13" t="s">
        <v>69</v>
      </c>
      <c r="AY230" s="229" t="s">
        <v>108</v>
      </c>
    </row>
    <row r="231" s="13" customFormat="1">
      <c r="A231" s="13"/>
      <c r="B231" s="218"/>
      <c r="C231" s="219"/>
      <c r="D231" s="220" t="s">
        <v>117</v>
      </c>
      <c r="E231" s="221" t="s">
        <v>19</v>
      </c>
      <c r="F231" s="222" t="s">
        <v>411</v>
      </c>
      <c r="G231" s="219"/>
      <c r="H231" s="223">
        <v>5.0999999999999996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117</v>
      </c>
      <c r="AU231" s="229" t="s">
        <v>128</v>
      </c>
      <c r="AV231" s="13" t="s">
        <v>79</v>
      </c>
      <c r="AW231" s="13" t="s">
        <v>31</v>
      </c>
      <c r="AX231" s="13" t="s">
        <v>69</v>
      </c>
      <c r="AY231" s="229" t="s">
        <v>108</v>
      </c>
    </row>
    <row r="232" s="14" customFormat="1">
      <c r="A232" s="14"/>
      <c r="B232" s="230"/>
      <c r="C232" s="231"/>
      <c r="D232" s="220" t="s">
        <v>117</v>
      </c>
      <c r="E232" s="232" t="s">
        <v>19</v>
      </c>
      <c r="F232" s="233" t="s">
        <v>412</v>
      </c>
      <c r="G232" s="231"/>
      <c r="H232" s="234">
        <v>15.359999999999999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117</v>
      </c>
      <c r="AU232" s="240" t="s">
        <v>128</v>
      </c>
      <c r="AV232" s="14" t="s">
        <v>115</v>
      </c>
      <c r="AW232" s="14" t="s">
        <v>31</v>
      </c>
      <c r="AX232" s="14" t="s">
        <v>77</v>
      </c>
      <c r="AY232" s="240" t="s">
        <v>108</v>
      </c>
    </row>
    <row r="233" s="2" customFormat="1" ht="21.75" customHeight="1">
      <c r="A233" s="39"/>
      <c r="B233" s="40"/>
      <c r="C233" s="205" t="s">
        <v>413</v>
      </c>
      <c r="D233" s="205" t="s">
        <v>110</v>
      </c>
      <c r="E233" s="206" t="s">
        <v>168</v>
      </c>
      <c r="F233" s="207" t="s">
        <v>169</v>
      </c>
      <c r="G233" s="208" t="s">
        <v>113</v>
      </c>
      <c r="H233" s="209">
        <v>76</v>
      </c>
      <c r="I233" s="210"/>
      <c r="J233" s="211">
        <f>ROUND(I233*H233,2)</f>
        <v>0</v>
      </c>
      <c r="K233" s="207" t="s">
        <v>114</v>
      </c>
      <c r="L233" s="45"/>
      <c r="M233" s="212" t="s">
        <v>19</v>
      </c>
      <c r="N233" s="213" t="s">
        <v>40</v>
      </c>
      <c r="O233" s="85"/>
      <c r="P233" s="214">
        <f>O233*H233</f>
        <v>0</v>
      </c>
      <c r="Q233" s="214">
        <v>0.0020799999999999998</v>
      </c>
      <c r="R233" s="214">
        <f>Q233*H233</f>
        <v>0.15808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115</v>
      </c>
      <c r="AT233" s="216" t="s">
        <v>110</v>
      </c>
      <c r="AU233" s="216" t="s">
        <v>128</v>
      </c>
      <c r="AY233" s="18" t="s">
        <v>108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77</v>
      </c>
      <c r="BK233" s="217">
        <f>ROUND(I233*H233,2)</f>
        <v>0</v>
      </c>
      <c r="BL233" s="18" t="s">
        <v>115</v>
      </c>
      <c r="BM233" s="216" t="s">
        <v>414</v>
      </c>
    </row>
    <row r="234" s="13" customFormat="1">
      <c r="A234" s="13"/>
      <c r="B234" s="218"/>
      <c r="C234" s="219"/>
      <c r="D234" s="220" t="s">
        <v>117</v>
      </c>
      <c r="E234" s="221" t="s">
        <v>19</v>
      </c>
      <c r="F234" s="222" t="s">
        <v>415</v>
      </c>
      <c r="G234" s="219"/>
      <c r="H234" s="223">
        <v>76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117</v>
      </c>
      <c r="AU234" s="229" t="s">
        <v>128</v>
      </c>
      <c r="AV234" s="13" t="s">
        <v>79</v>
      </c>
      <c r="AW234" s="13" t="s">
        <v>31</v>
      </c>
      <c r="AX234" s="13" t="s">
        <v>69</v>
      </c>
      <c r="AY234" s="229" t="s">
        <v>108</v>
      </c>
    </row>
    <row r="235" s="14" customFormat="1">
      <c r="A235" s="14"/>
      <c r="B235" s="230"/>
      <c r="C235" s="231"/>
      <c r="D235" s="220" t="s">
        <v>117</v>
      </c>
      <c r="E235" s="232" t="s">
        <v>19</v>
      </c>
      <c r="F235" s="233" t="s">
        <v>121</v>
      </c>
      <c r="G235" s="231"/>
      <c r="H235" s="234">
        <v>76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117</v>
      </c>
      <c r="AU235" s="240" t="s">
        <v>128</v>
      </c>
      <c r="AV235" s="14" t="s">
        <v>115</v>
      </c>
      <c r="AW235" s="14" t="s">
        <v>31</v>
      </c>
      <c r="AX235" s="14" t="s">
        <v>77</v>
      </c>
      <c r="AY235" s="240" t="s">
        <v>108</v>
      </c>
    </row>
    <row r="236" s="2" customFormat="1" ht="16.5" customHeight="1">
      <c r="A236" s="39"/>
      <c r="B236" s="40"/>
      <c r="C236" s="241" t="s">
        <v>416</v>
      </c>
      <c r="D236" s="241" t="s">
        <v>122</v>
      </c>
      <c r="E236" s="242" t="s">
        <v>175</v>
      </c>
      <c r="F236" s="243" t="s">
        <v>176</v>
      </c>
      <c r="G236" s="244" t="s">
        <v>177</v>
      </c>
      <c r="H236" s="245">
        <v>171</v>
      </c>
      <c r="I236" s="246"/>
      <c r="J236" s="247">
        <f>ROUND(I236*H236,2)</f>
        <v>0</v>
      </c>
      <c r="K236" s="243" t="s">
        <v>114</v>
      </c>
      <c r="L236" s="248"/>
      <c r="M236" s="249" t="s">
        <v>19</v>
      </c>
      <c r="N236" s="250" t="s">
        <v>40</v>
      </c>
      <c r="O236" s="85"/>
      <c r="P236" s="214">
        <f>O236*H236</f>
        <v>0</v>
      </c>
      <c r="Q236" s="214">
        <v>0.0014</v>
      </c>
      <c r="R236" s="214">
        <f>Q236*H236</f>
        <v>0.2394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126</v>
      </c>
      <c r="AT236" s="216" t="s">
        <v>122</v>
      </c>
      <c r="AU236" s="216" t="s">
        <v>128</v>
      </c>
      <c r="AY236" s="18" t="s">
        <v>108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77</v>
      </c>
      <c r="BK236" s="217">
        <f>ROUND(I236*H236,2)</f>
        <v>0</v>
      </c>
      <c r="BL236" s="18" t="s">
        <v>115</v>
      </c>
      <c r="BM236" s="216" t="s">
        <v>417</v>
      </c>
    </row>
    <row r="237" s="13" customFormat="1">
      <c r="A237" s="13"/>
      <c r="B237" s="218"/>
      <c r="C237" s="219"/>
      <c r="D237" s="220" t="s">
        <v>117</v>
      </c>
      <c r="E237" s="221" t="s">
        <v>19</v>
      </c>
      <c r="F237" s="222" t="s">
        <v>418</v>
      </c>
      <c r="G237" s="219"/>
      <c r="H237" s="223">
        <v>171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117</v>
      </c>
      <c r="AU237" s="229" t="s">
        <v>128</v>
      </c>
      <c r="AV237" s="13" t="s">
        <v>79</v>
      </c>
      <c r="AW237" s="13" t="s">
        <v>31</v>
      </c>
      <c r="AX237" s="13" t="s">
        <v>69</v>
      </c>
      <c r="AY237" s="229" t="s">
        <v>108</v>
      </c>
    </row>
    <row r="238" s="14" customFormat="1">
      <c r="A238" s="14"/>
      <c r="B238" s="230"/>
      <c r="C238" s="231"/>
      <c r="D238" s="220" t="s">
        <v>117</v>
      </c>
      <c r="E238" s="232" t="s">
        <v>19</v>
      </c>
      <c r="F238" s="233" t="s">
        <v>121</v>
      </c>
      <c r="G238" s="231"/>
      <c r="H238" s="234">
        <v>171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117</v>
      </c>
      <c r="AU238" s="240" t="s">
        <v>128</v>
      </c>
      <c r="AV238" s="14" t="s">
        <v>115</v>
      </c>
      <c r="AW238" s="14" t="s">
        <v>31</v>
      </c>
      <c r="AX238" s="14" t="s">
        <v>77</v>
      </c>
      <c r="AY238" s="240" t="s">
        <v>108</v>
      </c>
    </row>
    <row r="239" s="2" customFormat="1" ht="16.5" customHeight="1">
      <c r="A239" s="39"/>
      <c r="B239" s="40"/>
      <c r="C239" s="205" t="s">
        <v>419</v>
      </c>
      <c r="D239" s="205" t="s">
        <v>110</v>
      </c>
      <c r="E239" s="206" t="s">
        <v>183</v>
      </c>
      <c r="F239" s="207" t="s">
        <v>184</v>
      </c>
      <c r="G239" s="208" t="s">
        <v>160</v>
      </c>
      <c r="H239" s="209">
        <v>797.30999999999995</v>
      </c>
      <c r="I239" s="210"/>
      <c r="J239" s="211">
        <f>ROUND(I239*H239,2)</f>
        <v>0</v>
      </c>
      <c r="K239" s="207" t="s">
        <v>114</v>
      </c>
      <c r="L239" s="45"/>
      <c r="M239" s="212" t="s">
        <v>19</v>
      </c>
      <c r="N239" s="213" t="s">
        <v>40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115</v>
      </c>
      <c r="AT239" s="216" t="s">
        <v>110</v>
      </c>
      <c r="AU239" s="216" t="s">
        <v>128</v>
      </c>
      <c r="AY239" s="18" t="s">
        <v>108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77</v>
      </c>
      <c r="BK239" s="217">
        <f>ROUND(I239*H239,2)</f>
        <v>0</v>
      </c>
      <c r="BL239" s="18" t="s">
        <v>115</v>
      </c>
      <c r="BM239" s="216" t="s">
        <v>420</v>
      </c>
    </row>
    <row r="240" s="13" customFormat="1">
      <c r="A240" s="13"/>
      <c r="B240" s="218"/>
      <c r="C240" s="219"/>
      <c r="D240" s="220" t="s">
        <v>117</v>
      </c>
      <c r="E240" s="221" t="s">
        <v>19</v>
      </c>
      <c r="F240" s="222" t="s">
        <v>421</v>
      </c>
      <c r="G240" s="219"/>
      <c r="H240" s="223">
        <v>643.95000000000005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117</v>
      </c>
      <c r="AU240" s="229" t="s">
        <v>128</v>
      </c>
      <c r="AV240" s="13" t="s">
        <v>79</v>
      </c>
      <c r="AW240" s="13" t="s">
        <v>31</v>
      </c>
      <c r="AX240" s="13" t="s">
        <v>69</v>
      </c>
      <c r="AY240" s="229" t="s">
        <v>108</v>
      </c>
    </row>
    <row r="241" s="13" customFormat="1">
      <c r="A241" s="13"/>
      <c r="B241" s="218"/>
      <c r="C241" s="219"/>
      <c r="D241" s="220" t="s">
        <v>117</v>
      </c>
      <c r="E241" s="221" t="s">
        <v>19</v>
      </c>
      <c r="F241" s="222" t="s">
        <v>422</v>
      </c>
      <c r="G241" s="219"/>
      <c r="H241" s="223">
        <v>91.799999999999997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117</v>
      </c>
      <c r="AU241" s="229" t="s">
        <v>128</v>
      </c>
      <c r="AV241" s="13" t="s">
        <v>79</v>
      </c>
      <c r="AW241" s="13" t="s">
        <v>31</v>
      </c>
      <c r="AX241" s="13" t="s">
        <v>69</v>
      </c>
      <c r="AY241" s="229" t="s">
        <v>108</v>
      </c>
    </row>
    <row r="242" s="13" customFormat="1">
      <c r="A242" s="13"/>
      <c r="B242" s="218"/>
      <c r="C242" s="219"/>
      <c r="D242" s="220" t="s">
        <v>117</v>
      </c>
      <c r="E242" s="221" t="s">
        <v>19</v>
      </c>
      <c r="F242" s="222" t="s">
        <v>423</v>
      </c>
      <c r="G242" s="219"/>
      <c r="H242" s="223">
        <v>61.560000000000002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117</v>
      </c>
      <c r="AU242" s="229" t="s">
        <v>128</v>
      </c>
      <c r="AV242" s="13" t="s">
        <v>79</v>
      </c>
      <c r="AW242" s="13" t="s">
        <v>31</v>
      </c>
      <c r="AX242" s="13" t="s">
        <v>69</v>
      </c>
      <c r="AY242" s="229" t="s">
        <v>108</v>
      </c>
    </row>
    <row r="243" s="14" customFormat="1">
      <c r="A243" s="14"/>
      <c r="B243" s="230"/>
      <c r="C243" s="231"/>
      <c r="D243" s="220" t="s">
        <v>117</v>
      </c>
      <c r="E243" s="232" t="s">
        <v>19</v>
      </c>
      <c r="F243" s="233" t="s">
        <v>121</v>
      </c>
      <c r="G243" s="231"/>
      <c r="H243" s="234">
        <v>797.30999999999995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117</v>
      </c>
      <c r="AU243" s="240" t="s">
        <v>128</v>
      </c>
      <c r="AV243" s="14" t="s">
        <v>115</v>
      </c>
      <c r="AW243" s="14" t="s">
        <v>31</v>
      </c>
      <c r="AX243" s="14" t="s">
        <v>77</v>
      </c>
      <c r="AY243" s="240" t="s">
        <v>108</v>
      </c>
    </row>
    <row r="244" s="2" customFormat="1" ht="16.5" customHeight="1">
      <c r="A244" s="39"/>
      <c r="B244" s="40"/>
      <c r="C244" s="205" t="s">
        <v>424</v>
      </c>
      <c r="D244" s="205" t="s">
        <v>110</v>
      </c>
      <c r="E244" s="206" t="s">
        <v>196</v>
      </c>
      <c r="F244" s="207" t="s">
        <v>197</v>
      </c>
      <c r="G244" s="208" t="s">
        <v>160</v>
      </c>
      <c r="H244" s="209">
        <v>797.30999999999995</v>
      </c>
      <c r="I244" s="210"/>
      <c r="J244" s="211">
        <f>ROUND(I244*H244,2)</f>
        <v>0</v>
      </c>
      <c r="K244" s="207" t="s">
        <v>114</v>
      </c>
      <c r="L244" s="45"/>
      <c r="M244" s="212" t="s">
        <v>19</v>
      </c>
      <c r="N244" s="213" t="s">
        <v>40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115</v>
      </c>
      <c r="AT244" s="216" t="s">
        <v>110</v>
      </c>
      <c r="AU244" s="216" t="s">
        <v>128</v>
      </c>
      <c r="AY244" s="18" t="s">
        <v>108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77</v>
      </c>
      <c r="BK244" s="217">
        <f>ROUND(I244*H244,2)</f>
        <v>0</v>
      </c>
      <c r="BL244" s="18" t="s">
        <v>115</v>
      </c>
      <c r="BM244" s="216" t="s">
        <v>425</v>
      </c>
    </row>
    <row r="245" s="2" customFormat="1" ht="16.5" customHeight="1">
      <c r="A245" s="39"/>
      <c r="B245" s="40"/>
      <c r="C245" s="205" t="s">
        <v>426</v>
      </c>
      <c r="D245" s="205" t="s">
        <v>110</v>
      </c>
      <c r="E245" s="206" t="s">
        <v>200</v>
      </c>
      <c r="F245" s="207" t="s">
        <v>201</v>
      </c>
      <c r="G245" s="208" t="s">
        <v>160</v>
      </c>
      <c r="H245" s="209">
        <v>797.30999999999995</v>
      </c>
      <c r="I245" s="210"/>
      <c r="J245" s="211">
        <f>ROUND(I245*H245,2)</f>
        <v>0</v>
      </c>
      <c r="K245" s="207" t="s">
        <v>114</v>
      </c>
      <c r="L245" s="45"/>
      <c r="M245" s="212" t="s">
        <v>19</v>
      </c>
      <c r="N245" s="213" t="s">
        <v>40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115</v>
      </c>
      <c r="AT245" s="216" t="s">
        <v>110</v>
      </c>
      <c r="AU245" s="216" t="s">
        <v>128</v>
      </c>
      <c r="AY245" s="18" t="s">
        <v>108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77</v>
      </c>
      <c r="BK245" s="217">
        <f>ROUND(I245*H245,2)</f>
        <v>0</v>
      </c>
      <c r="BL245" s="18" t="s">
        <v>115</v>
      </c>
      <c r="BM245" s="216" t="s">
        <v>427</v>
      </c>
    </row>
    <row r="246" s="15" customFormat="1" ht="20.88" customHeight="1">
      <c r="A246" s="15"/>
      <c r="B246" s="256"/>
      <c r="C246" s="257"/>
      <c r="D246" s="258" t="s">
        <v>68</v>
      </c>
      <c r="E246" s="258" t="s">
        <v>428</v>
      </c>
      <c r="F246" s="258" t="s">
        <v>429</v>
      </c>
      <c r="G246" s="257"/>
      <c r="H246" s="257"/>
      <c r="I246" s="259"/>
      <c r="J246" s="260">
        <f>BK246</f>
        <v>0</v>
      </c>
      <c r="K246" s="257"/>
      <c r="L246" s="261"/>
      <c r="M246" s="262"/>
      <c r="N246" s="263"/>
      <c r="O246" s="263"/>
      <c r="P246" s="264">
        <f>P247</f>
        <v>0</v>
      </c>
      <c r="Q246" s="263"/>
      <c r="R246" s="264">
        <f>R247</f>
        <v>0</v>
      </c>
      <c r="S246" s="263"/>
      <c r="T246" s="265">
        <f>T247</f>
        <v>0</v>
      </c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R246" s="266" t="s">
        <v>77</v>
      </c>
      <c r="AT246" s="267" t="s">
        <v>68</v>
      </c>
      <c r="AU246" s="267" t="s">
        <v>128</v>
      </c>
      <c r="AY246" s="266" t="s">
        <v>108</v>
      </c>
      <c r="BK246" s="268">
        <f>BK247</f>
        <v>0</v>
      </c>
    </row>
    <row r="247" s="2" customFormat="1" ht="21.75" customHeight="1">
      <c r="A247" s="39"/>
      <c r="B247" s="40"/>
      <c r="C247" s="205" t="s">
        <v>430</v>
      </c>
      <c r="D247" s="205" t="s">
        <v>110</v>
      </c>
      <c r="E247" s="206" t="s">
        <v>257</v>
      </c>
      <c r="F247" s="207" t="s">
        <v>258</v>
      </c>
      <c r="G247" s="208" t="s">
        <v>259</v>
      </c>
      <c r="H247" s="209">
        <v>44.591000000000001</v>
      </c>
      <c r="I247" s="210"/>
      <c r="J247" s="211">
        <f>ROUND(I247*H247,2)</f>
        <v>0</v>
      </c>
      <c r="K247" s="207" t="s">
        <v>114</v>
      </c>
      <c r="L247" s="45"/>
      <c r="M247" s="212" t="s">
        <v>19</v>
      </c>
      <c r="N247" s="213" t="s">
        <v>40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115</v>
      </c>
      <c r="AT247" s="216" t="s">
        <v>110</v>
      </c>
      <c r="AU247" s="216" t="s">
        <v>115</v>
      </c>
      <c r="AY247" s="18" t="s">
        <v>108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77</v>
      </c>
      <c r="BK247" s="217">
        <f>ROUND(I247*H247,2)</f>
        <v>0</v>
      </c>
      <c r="BL247" s="18" t="s">
        <v>115</v>
      </c>
      <c r="BM247" s="216" t="s">
        <v>431</v>
      </c>
    </row>
    <row r="248" s="12" customFormat="1" ht="22.8" customHeight="1">
      <c r="A248" s="12"/>
      <c r="B248" s="189"/>
      <c r="C248" s="190"/>
      <c r="D248" s="191" t="s">
        <v>68</v>
      </c>
      <c r="E248" s="203" t="s">
        <v>128</v>
      </c>
      <c r="F248" s="203" t="s">
        <v>246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SUM(P249:P266)</f>
        <v>0</v>
      </c>
      <c r="Q248" s="197"/>
      <c r="R248" s="198">
        <f>SUM(R249:R266)</f>
        <v>30.210380000000001</v>
      </c>
      <c r="S248" s="197"/>
      <c r="T248" s="199">
        <f>SUM(T249:T266)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77</v>
      </c>
      <c r="AT248" s="201" t="s">
        <v>68</v>
      </c>
      <c r="AU248" s="201" t="s">
        <v>77</v>
      </c>
      <c r="AY248" s="200" t="s">
        <v>108</v>
      </c>
      <c r="BK248" s="202">
        <f>SUM(BK249:BK266)</f>
        <v>0</v>
      </c>
    </row>
    <row r="249" s="2" customFormat="1" ht="16.5" customHeight="1">
      <c r="A249" s="39"/>
      <c r="B249" s="40"/>
      <c r="C249" s="241" t="s">
        <v>432</v>
      </c>
      <c r="D249" s="241" t="s">
        <v>122</v>
      </c>
      <c r="E249" s="242" t="s">
        <v>433</v>
      </c>
      <c r="F249" s="243" t="s">
        <v>434</v>
      </c>
      <c r="G249" s="244" t="s">
        <v>113</v>
      </c>
      <c r="H249" s="245">
        <v>30</v>
      </c>
      <c r="I249" s="246"/>
      <c r="J249" s="247">
        <f>ROUND(I249*H249,2)</f>
        <v>0</v>
      </c>
      <c r="K249" s="243" t="s">
        <v>19</v>
      </c>
      <c r="L249" s="248"/>
      <c r="M249" s="249" t="s">
        <v>19</v>
      </c>
      <c r="N249" s="250" t="s">
        <v>40</v>
      </c>
      <c r="O249" s="85"/>
      <c r="P249" s="214">
        <f>O249*H249</f>
        <v>0</v>
      </c>
      <c r="Q249" s="214">
        <v>0.65000000000000002</v>
      </c>
      <c r="R249" s="214">
        <f>Q249*H249</f>
        <v>19.5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126</v>
      </c>
      <c r="AT249" s="216" t="s">
        <v>122</v>
      </c>
      <c r="AU249" s="216" t="s">
        <v>79</v>
      </c>
      <c r="AY249" s="18" t="s">
        <v>108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77</v>
      </c>
      <c r="BK249" s="217">
        <f>ROUND(I249*H249,2)</f>
        <v>0</v>
      </c>
      <c r="BL249" s="18" t="s">
        <v>115</v>
      </c>
      <c r="BM249" s="216" t="s">
        <v>435</v>
      </c>
    </row>
    <row r="250" s="13" customFormat="1">
      <c r="A250" s="13"/>
      <c r="B250" s="218"/>
      <c r="C250" s="219"/>
      <c r="D250" s="220" t="s">
        <v>117</v>
      </c>
      <c r="E250" s="221" t="s">
        <v>19</v>
      </c>
      <c r="F250" s="222" t="s">
        <v>436</v>
      </c>
      <c r="G250" s="219"/>
      <c r="H250" s="223">
        <v>30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117</v>
      </c>
      <c r="AU250" s="229" t="s">
        <v>79</v>
      </c>
      <c r="AV250" s="13" t="s">
        <v>79</v>
      </c>
      <c r="AW250" s="13" t="s">
        <v>31</v>
      </c>
      <c r="AX250" s="13" t="s">
        <v>69</v>
      </c>
      <c r="AY250" s="229" t="s">
        <v>108</v>
      </c>
    </row>
    <row r="251" s="14" customFormat="1">
      <c r="A251" s="14"/>
      <c r="B251" s="230"/>
      <c r="C251" s="231"/>
      <c r="D251" s="220" t="s">
        <v>117</v>
      </c>
      <c r="E251" s="232" t="s">
        <v>19</v>
      </c>
      <c r="F251" s="233" t="s">
        <v>121</v>
      </c>
      <c r="G251" s="231"/>
      <c r="H251" s="234">
        <v>30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117</v>
      </c>
      <c r="AU251" s="240" t="s">
        <v>79</v>
      </c>
      <c r="AV251" s="14" t="s">
        <v>115</v>
      </c>
      <c r="AW251" s="14" t="s">
        <v>31</v>
      </c>
      <c r="AX251" s="14" t="s">
        <v>77</v>
      </c>
      <c r="AY251" s="240" t="s">
        <v>108</v>
      </c>
    </row>
    <row r="252" s="2" customFormat="1" ht="33" customHeight="1">
      <c r="A252" s="39"/>
      <c r="B252" s="40"/>
      <c r="C252" s="205" t="s">
        <v>437</v>
      </c>
      <c r="D252" s="205" t="s">
        <v>110</v>
      </c>
      <c r="E252" s="206" t="s">
        <v>248</v>
      </c>
      <c r="F252" s="207" t="s">
        <v>249</v>
      </c>
      <c r="G252" s="208" t="s">
        <v>177</v>
      </c>
      <c r="H252" s="209">
        <v>1436.0999999999999</v>
      </c>
      <c r="I252" s="210"/>
      <c r="J252" s="211">
        <f>ROUND(I252*H252,2)</f>
        <v>0</v>
      </c>
      <c r="K252" s="207" t="s">
        <v>114</v>
      </c>
      <c r="L252" s="45"/>
      <c r="M252" s="212" t="s">
        <v>19</v>
      </c>
      <c r="N252" s="213" t="s">
        <v>40</v>
      </c>
      <c r="O252" s="85"/>
      <c r="P252" s="214">
        <f>O252*H252</f>
        <v>0</v>
      </c>
      <c r="Q252" s="214">
        <v>0.0061999999999999998</v>
      </c>
      <c r="R252" s="214">
        <f>Q252*H252</f>
        <v>8.9038199999999996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115</v>
      </c>
      <c r="AT252" s="216" t="s">
        <v>110</v>
      </c>
      <c r="AU252" s="216" t="s">
        <v>79</v>
      </c>
      <c r="AY252" s="18" t="s">
        <v>108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77</v>
      </c>
      <c r="BK252" s="217">
        <f>ROUND(I252*H252,2)</f>
        <v>0</v>
      </c>
      <c r="BL252" s="18" t="s">
        <v>115</v>
      </c>
      <c r="BM252" s="216" t="s">
        <v>438</v>
      </c>
    </row>
    <row r="253" s="13" customFormat="1">
      <c r="A253" s="13"/>
      <c r="B253" s="218"/>
      <c r="C253" s="219"/>
      <c r="D253" s="220" t="s">
        <v>117</v>
      </c>
      <c r="E253" s="221" t="s">
        <v>19</v>
      </c>
      <c r="F253" s="222" t="s">
        <v>439</v>
      </c>
      <c r="G253" s="219"/>
      <c r="H253" s="223">
        <v>624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117</v>
      </c>
      <c r="AU253" s="229" t="s">
        <v>79</v>
      </c>
      <c r="AV253" s="13" t="s">
        <v>79</v>
      </c>
      <c r="AW253" s="13" t="s">
        <v>31</v>
      </c>
      <c r="AX253" s="13" t="s">
        <v>69</v>
      </c>
      <c r="AY253" s="229" t="s">
        <v>108</v>
      </c>
    </row>
    <row r="254" s="13" customFormat="1">
      <c r="A254" s="13"/>
      <c r="B254" s="218"/>
      <c r="C254" s="219"/>
      <c r="D254" s="220" t="s">
        <v>117</v>
      </c>
      <c r="E254" s="221" t="s">
        <v>19</v>
      </c>
      <c r="F254" s="222" t="s">
        <v>440</v>
      </c>
      <c r="G254" s="219"/>
      <c r="H254" s="223">
        <v>520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117</v>
      </c>
      <c r="AU254" s="229" t="s">
        <v>79</v>
      </c>
      <c r="AV254" s="13" t="s">
        <v>79</v>
      </c>
      <c r="AW254" s="13" t="s">
        <v>31</v>
      </c>
      <c r="AX254" s="13" t="s">
        <v>69</v>
      </c>
      <c r="AY254" s="229" t="s">
        <v>108</v>
      </c>
    </row>
    <row r="255" s="13" customFormat="1">
      <c r="A255" s="13"/>
      <c r="B255" s="218"/>
      <c r="C255" s="219"/>
      <c r="D255" s="220" t="s">
        <v>117</v>
      </c>
      <c r="E255" s="221" t="s">
        <v>19</v>
      </c>
      <c r="F255" s="222" t="s">
        <v>441</v>
      </c>
      <c r="G255" s="219"/>
      <c r="H255" s="223">
        <v>95.700000000000003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117</v>
      </c>
      <c r="AU255" s="229" t="s">
        <v>79</v>
      </c>
      <c r="AV255" s="13" t="s">
        <v>79</v>
      </c>
      <c r="AW255" s="13" t="s">
        <v>31</v>
      </c>
      <c r="AX255" s="13" t="s">
        <v>69</v>
      </c>
      <c r="AY255" s="229" t="s">
        <v>108</v>
      </c>
    </row>
    <row r="256" s="13" customFormat="1">
      <c r="A256" s="13"/>
      <c r="B256" s="218"/>
      <c r="C256" s="219"/>
      <c r="D256" s="220" t="s">
        <v>117</v>
      </c>
      <c r="E256" s="221" t="s">
        <v>19</v>
      </c>
      <c r="F256" s="222" t="s">
        <v>442</v>
      </c>
      <c r="G256" s="219"/>
      <c r="H256" s="223">
        <v>96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117</v>
      </c>
      <c r="AU256" s="229" t="s">
        <v>79</v>
      </c>
      <c r="AV256" s="13" t="s">
        <v>79</v>
      </c>
      <c r="AW256" s="13" t="s">
        <v>31</v>
      </c>
      <c r="AX256" s="13" t="s">
        <v>69</v>
      </c>
      <c r="AY256" s="229" t="s">
        <v>108</v>
      </c>
    </row>
    <row r="257" s="13" customFormat="1">
      <c r="A257" s="13"/>
      <c r="B257" s="218"/>
      <c r="C257" s="219"/>
      <c r="D257" s="220" t="s">
        <v>117</v>
      </c>
      <c r="E257" s="221" t="s">
        <v>19</v>
      </c>
      <c r="F257" s="222" t="s">
        <v>443</v>
      </c>
      <c r="G257" s="219"/>
      <c r="H257" s="223">
        <v>100.40000000000001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117</v>
      </c>
      <c r="AU257" s="229" t="s">
        <v>79</v>
      </c>
      <c r="AV257" s="13" t="s">
        <v>79</v>
      </c>
      <c r="AW257" s="13" t="s">
        <v>31</v>
      </c>
      <c r="AX257" s="13" t="s">
        <v>69</v>
      </c>
      <c r="AY257" s="229" t="s">
        <v>108</v>
      </c>
    </row>
    <row r="258" s="14" customFormat="1">
      <c r="A258" s="14"/>
      <c r="B258" s="230"/>
      <c r="C258" s="231"/>
      <c r="D258" s="220" t="s">
        <v>117</v>
      </c>
      <c r="E258" s="232" t="s">
        <v>19</v>
      </c>
      <c r="F258" s="233" t="s">
        <v>121</v>
      </c>
      <c r="G258" s="231"/>
      <c r="H258" s="234">
        <v>1436.1000000000001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117</v>
      </c>
      <c r="AU258" s="240" t="s">
        <v>79</v>
      </c>
      <c r="AV258" s="14" t="s">
        <v>115</v>
      </c>
      <c r="AW258" s="14" t="s">
        <v>31</v>
      </c>
      <c r="AX258" s="14" t="s">
        <v>77</v>
      </c>
      <c r="AY258" s="240" t="s">
        <v>108</v>
      </c>
    </row>
    <row r="259" s="2" customFormat="1" ht="16.5" customHeight="1">
      <c r="A259" s="39"/>
      <c r="B259" s="40"/>
      <c r="C259" s="205" t="s">
        <v>444</v>
      </c>
      <c r="D259" s="205" t="s">
        <v>110</v>
      </c>
      <c r="E259" s="206" t="s">
        <v>445</v>
      </c>
      <c r="F259" s="207" t="s">
        <v>446</v>
      </c>
      <c r="G259" s="208" t="s">
        <v>177</v>
      </c>
      <c r="H259" s="209">
        <v>28</v>
      </c>
      <c r="I259" s="210"/>
      <c r="J259" s="211">
        <f>ROUND(I259*H259,2)</f>
        <v>0</v>
      </c>
      <c r="K259" s="207" t="s">
        <v>114</v>
      </c>
      <c r="L259" s="45"/>
      <c r="M259" s="212" t="s">
        <v>19</v>
      </c>
      <c r="N259" s="213" t="s">
        <v>40</v>
      </c>
      <c r="O259" s="85"/>
      <c r="P259" s="214">
        <f>O259*H259</f>
        <v>0</v>
      </c>
      <c r="Q259" s="214">
        <v>0.064519999999999994</v>
      </c>
      <c r="R259" s="214">
        <f>Q259*H259</f>
        <v>1.8065599999999997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115</v>
      </c>
      <c r="AT259" s="216" t="s">
        <v>110</v>
      </c>
      <c r="AU259" s="216" t="s">
        <v>79</v>
      </c>
      <c r="AY259" s="18" t="s">
        <v>108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77</v>
      </c>
      <c r="BK259" s="217">
        <f>ROUND(I259*H259,2)</f>
        <v>0</v>
      </c>
      <c r="BL259" s="18" t="s">
        <v>115</v>
      </c>
      <c r="BM259" s="216" t="s">
        <v>447</v>
      </c>
    </row>
    <row r="260" s="13" customFormat="1">
      <c r="A260" s="13"/>
      <c r="B260" s="218"/>
      <c r="C260" s="219"/>
      <c r="D260" s="220" t="s">
        <v>117</v>
      </c>
      <c r="E260" s="221" t="s">
        <v>19</v>
      </c>
      <c r="F260" s="222" t="s">
        <v>448</v>
      </c>
      <c r="G260" s="219"/>
      <c r="H260" s="223">
        <v>12</v>
      </c>
      <c r="I260" s="224"/>
      <c r="J260" s="219"/>
      <c r="K260" s="219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117</v>
      </c>
      <c r="AU260" s="229" t="s">
        <v>79</v>
      </c>
      <c r="AV260" s="13" t="s">
        <v>79</v>
      </c>
      <c r="AW260" s="13" t="s">
        <v>31</v>
      </c>
      <c r="AX260" s="13" t="s">
        <v>69</v>
      </c>
      <c r="AY260" s="229" t="s">
        <v>108</v>
      </c>
    </row>
    <row r="261" s="13" customFormat="1">
      <c r="A261" s="13"/>
      <c r="B261" s="218"/>
      <c r="C261" s="219"/>
      <c r="D261" s="220" t="s">
        <v>117</v>
      </c>
      <c r="E261" s="221" t="s">
        <v>19</v>
      </c>
      <c r="F261" s="222" t="s">
        <v>449</v>
      </c>
      <c r="G261" s="219"/>
      <c r="H261" s="223">
        <v>10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117</v>
      </c>
      <c r="AU261" s="229" t="s">
        <v>79</v>
      </c>
      <c r="AV261" s="13" t="s">
        <v>79</v>
      </c>
      <c r="AW261" s="13" t="s">
        <v>31</v>
      </c>
      <c r="AX261" s="13" t="s">
        <v>69</v>
      </c>
      <c r="AY261" s="229" t="s">
        <v>108</v>
      </c>
    </row>
    <row r="262" s="13" customFormat="1">
      <c r="A262" s="13"/>
      <c r="B262" s="218"/>
      <c r="C262" s="219"/>
      <c r="D262" s="220" t="s">
        <v>117</v>
      </c>
      <c r="E262" s="221" t="s">
        <v>19</v>
      </c>
      <c r="F262" s="222" t="s">
        <v>308</v>
      </c>
      <c r="G262" s="219"/>
      <c r="H262" s="223">
        <v>2</v>
      </c>
      <c r="I262" s="224"/>
      <c r="J262" s="219"/>
      <c r="K262" s="219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117</v>
      </c>
      <c r="AU262" s="229" t="s">
        <v>79</v>
      </c>
      <c r="AV262" s="13" t="s">
        <v>79</v>
      </c>
      <c r="AW262" s="13" t="s">
        <v>31</v>
      </c>
      <c r="AX262" s="13" t="s">
        <v>69</v>
      </c>
      <c r="AY262" s="229" t="s">
        <v>108</v>
      </c>
    </row>
    <row r="263" s="13" customFormat="1">
      <c r="A263" s="13"/>
      <c r="B263" s="218"/>
      <c r="C263" s="219"/>
      <c r="D263" s="220" t="s">
        <v>117</v>
      </c>
      <c r="E263" s="221" t="s">
        <v>19</v>
      </c>
      <c r="F263" s="222" t="s">
        <v>309</v>
      </c>
      <c r="G263" s="219"/>
      <c r="H263" s="223">
        <v>2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117</v>
      </c>
      <c r="AU263" s="229" t="s">
        <v>79</v>
      </c>
      <c r="AV263" s="13" t="s">
        <v>79</v>
      </c>
      <c r="AW263" s="13" t="s">
        <v>31</v>
      </c>
      <c r="AX263" s="13" t="s">
        <v>69</v>
      </c>
      <c r="AY263" s="229" t="s">
        <v>108</v>
      </c>
    </row>
    <row r="264" s="13" customFormat="1">
      <c r="A264" s="13"/>
      <c r="B264" s="218"/>
      <c r="C264" s="219"/>
      <c r="D264" s="220" t="s">
        <v>117</v>
      </c>
      <c r="E264" s="221" t="s">
        <v>19</v>
      </c>
      <c r="F264" s="222" t="s">
        <v>310</v>
      </c>
      <c r="G264" s="219"/>
      <c r="H264" s="223">
        <v>2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117</v>
      </c>
      <c r="AU264" s="229" t="s">
        <v>79</v>
      </c>
      <c r="AV264" s="13" t="s">
        <v>79</v>
      </c>
      <c r="AW264" s="13" t="s">
        <v>31</v>
      </c>
      <c r="AX264" s="13" t="s">
        <v>69</v>
      </c>
      <c r="AY264" s="229" t="s">
        <v>108</v>
      </c>
    </row>
    <row r="265" s="14" customFormat="1">
      <c r="A265" s="14"/>
      <c r="B265" s="230"/>
      <c r="C265" s="231"/>
      <c r="D265" s="220" t="s">
        <v>117</v>
      </c>
      <c r="E265" s="232" t="s">
        <v>19</v>
      </c>
      <c r="F265" s="233" t="s">
        <v>121</v>
      </c>
      <c r="G265" s="231"/>
      <c r="H265" s="234">
        <v>28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117</v>
      </c>
      <c r="AU265" s="240" t="s">
        <v>79</v>
      </c>
      <c r="AV265" s="14" t="s">
        <v>115</v>
      </c>
      <c r="AW265" s="14" t="s">
        <v>31</v>
      </c>
      <c r="AX265" s="14" t="s">
        <v>77</v>
      </c>
      <c r="AY265" s="240" t="s">
        <v>108</v>
      </c>
    </row>
    <row r="266" s="2" customFormat="1">
      <c r="A266" s="39"/>
      <c r="B266" s="40"/>
      <c r="C266" s="205" t="s">
        <v>450</v>
      </c>
      <c r="D266" s="205" t="s">
        <v>110</v>
      </c>
      <c r="E266" s="206" t="s">
        <v>451</v>
      </c>
      <c r="F266" s="207" t="s">
        <v>452</v>
      </c>
      <c r="G266" s="208" t="s">
        <v>453</v>
      </c>
      <c r="H266" s="209">
        <v>30</v>
      </c>
      <c r="I266" s="210"/>
      <c r="J266" s="211">
        <f>ROUND(I266*H266,2)</f>
        <v>0</v>
      </c>
      <c r="K266" s="207" t="s">
        <v>19</v>
      </c>
      <c r="L266" s="45"/>
      <c r="M266" s="251" t="s">
        <v>19</v>
      </c>
      <c r="N266" s="252" t="s">
        <v>40</v>
      </c>
      <c r="O266" s="253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115</v>
      </c>
      <c r="AT266" s="216" t="s">
        <v>110</v>
      </c>
      <c r="AU266" s="216" t="s">
        <v>79</v>
      </c>
      <c r="AY266" s="18" t="s">
        <v>108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77</v>
      </c>
      <c r="BK266" s="217">
        <f>ROUND(I266*H266,2)</f>
        <v>0</v>
      </c>
      <c r="BL266" s="18" t="s">
        <v>115</v>
      </c>
      <c r="BM266" s="216" t="s">
        <v>454</v>
      </c>
    </row>
    <row r="267" s="2" customFormat="1" ht="6.96" customHeight="1">
      <c r="A267" s="39"/>
      <c r="B267" s="60"/>
      <c r="C267" s="61"/>
      <c r="D267" s="61"/>
      <c r="E267" s="61"/>
      <c r="F267" s="61"/>
      <c r="G267" s="61"/>
      <c r="H267" s="61"/>
      <c r="I267" s="61"/>
      <c r="J267" s="61"/>
      <c r="K267" s="61"/>
      <c r="L267" s="45"/>
      <c r="M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</row>
  </sheetData>
  <sheetProtection sheet="1" autoFilter="0" formatColumns="0" formatRows="0" objects="1" scenarios="1" spinCount="100000" saltValue="GpedgRddjfpQIta2j1gdgXbC3AHmeYt8Jjt8oKTpCt4rdn035wGrVxwI7+GG737I0OuMJHzncSr1Vd9KsYwd0A==" hashValue="VeB3Fs9EQoJB0yT2YPz3XhEukuyHCRI7AHduaIneSR9HrvYqAnNeIBnw+WTw6IheATvaCSL2iufv8eeBm4mYZA==" algorithmName="SHA-512" password="CC35"/>
  <autoFilter ref="C83:K2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455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456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457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458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459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460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461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462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463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464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465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76</v>
      </c>
      <c r="F18" s="280" t="s">
        <v>466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467</v>
      </c>
      <c r="F19" s="280" t="s">
        <v>468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469</v>
      </c>
      <c r="F20" s="280" t="s">
        <v>470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471</v>
      </c>
      <c r="F21" s="280" t="s">
        <v>472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473</v>
      </c>
      <c r="F22" s="280" t="s">
        <v>474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475</v>
      </c>
      <c r="F23" s="280" t="s">
        <v>476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477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478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479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480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481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482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483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484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485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94</v>
      </c>
      <c r="F36" s="280"/>
      <c r="G36" s="280" t="s">
        <v>486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487</v>
      </c>
      <c r="F37" s="280"/>
      <c r="G37" s="280" t="s">
        <v>488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50</v>
      </c>
      <c r="F38" s="280"/>
      <c r="G38" s="280" t="s">
        <v>489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51</v>
      </c>
      <c r="F39" s="280"/>
      <c r="G39" s="280" t="s">
        <v>490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95</v>
      </c>
      <c r="F40" s="280"/>
      <c r="G40" s="280" t="s">
        <v>491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96</v>
      </c>
      <c r="F41" s="280"/>
      <c r="G41" s="280" t="s">
        <v>492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493</v>
      </c>
      <c r="F42" s="280"/>
      <c r="G42" s="280" t="s">
        <v>494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495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496</v>
      </c>
      <c r="F44" s="280"/>
      <c r="G44" s="280" t="s">
        <v>497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98</v>
      </c>
      <c r="F45" s="280"/>
      <c r="G45" s="280" t="s">
        <v>498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499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500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501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502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503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504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505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506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507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508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509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510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511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512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513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514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515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516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517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518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519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520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521</v>
      </c>
      <c r="D76" s="298"/>
      <c r="E76" s="298"/>
      <c r="F76" s="298" t="s">
        <v>522</v>
      </c>
      <c r="G76" s="299"/>
      <c r="H76" s="298" t="s">
        <v>51</v>
      </c>
      <c r="I76" s="298" t="s">
        <v>54</v>
      </c>
      <c r="J76" s="298" t="s">
        <v>523</v>
      </c>
      <c r="K76" s="297"/>
    </row>
    <row r="77" s="1" customFormat="1" ht="17.25" customHeight="1">
      <c r="B77" s="295"/>
      <c r="C77" s="300" t="s">
        <v>524</v>
      </c>
      <c r="D77" s="300"/>
      <c r="E77" s="300"/>
      <c r="F77" s="301" t="s">
        <v>525</v>
      </c>
      <c r="G77" s="302"/>
      <c r="H77" s="300"/>
      <c r="I77" s="300"/>
      <c r="J77" s="300" t="s">
        <v>526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50</v>
      </c>
      <c r="D79" s="305"/>
      <c r="E79" s="305"/>
      <c r="F79" s="306" t="s">
        <v>527</v>
      </c>
      <c r="G79" s="307"/>
      <c r="H79" s="283" t="s">
        <v>528</v>
      </c>
      <c r="I79" s="283" t="s">
        <v>529</v>
      </c>
      <c r="J79" s="283">
        <v>20</v>
      </c>
      <c r="K79" s="297"/>
    </row>
    <row r="80" s="1" customFormat="1" ht="15" customHeight="1">
      <c r="B80" s="295"/>
      <c r="C80" s="283" t="s">
        <v>530</v>
      </c>
      <c r="D80" s="283"/>
      <c r="E80" s="283"/>
      <c r="F80" s="306" t="s">
        <v>527</v>
      </c>
      <c r="G80" s="307"/>
      <c r="H80" s="283" t="s">
        <v>531</v>
      </c>
      <c r="I80" s="283" t="s">
        <v>529</v>
      </c>
      <c r="J80" s="283">
        <v>120</v>
      </c>
      <c r="K80" s="297"/>
    </row>
    <row r="81" s="1" customFormat="1" ht="15" customHeight="1">
      <c r="B81" s="308"/>
      <c r="C81" s="283" t="s">
        <v>532</v>
      </c>
      <c r="D81" s="283"/>
      <c r="E81" s="283"/>
      <c r="F81" s="306" t="s">
        <v>533</v>
      </c>
      <c r="G81" s="307"/>
      <c r="H81" s="283" t="s">
        <v>534</v>
      </c>
      <c r="I81" s="283" t="s">
        <v>529</v>
      </c>
      <c r="J81" s="283">
        <v>50</v>
      </c>
      <c r="K81" s="297"/>
    </row>
    <row r="82" s="1" customFormat="1" ht="15" customHeight="1">
      <c r="B82" s="308"/>
      <c r="C82" s="283" t="s">
        <v>535</v>
      </c>
      <c r="D82" s="283"/>
      <c r="E82" s="283"/>
      <c r="F82" s="306" t="s">
        <v>527</v>
      </c>
      <c r="G82" s="307"/>
      <c r="H82" s="283" t="s">
        <v>536</v>
      </c>
      <c r="I82" s="283" t="s">
        <v>537</v>
      </c>
      <c r="J82" s="283"/>
      <c r="K82" s="297"/>
    </row>
    <row r="83" s="1" customFormat="1" ht="15" customHeight="1">
      <c r="B83" s="308"/>
      <c r="C83" s="309" t="s">
        <v>538</v>
      </c>
      <c r="D83" s="309"/>
      <c r="E83" s="309"/>
      <c r="F83" s="310" t="s">
        <v>533</v>
      </c>
      <c r="G83" s="309"/>
      <c r="H83" s="309" t="s">
        <v>539</v>
      </c>
      <c r="I83" s="309" t="s">
        <v>529</v>
      </c>
      <c r="J83" s="309">
        <v>15</v>
      </c>
      <c r="K83" s="297"/>
    </row>
    <row r="84" s="1" customFormat="1" ht="15" customHeight="1">
      <c r="B84" s="308"/>
      <c r="C84" s="309" t="s">
        <v>540</v>
      </c>
      <c r="D84" s="309"/>
      <c r="E84" s="309"/>
      <c r="F84" s="310" t="s">
        <v>533</v>
      </c>
      <c r="G84" s="309"/>
      <c r="H84" s="309" t="s">
        <v>541</v>
      </c>
      <c r="I84" s="309" t="s">
        <v>529</v>
      </c>
      <c r="J84" s="309">
        <v>15</v>
      </c>
      <c r="K84" s="297"/>
    </row>
    <row r="85" s="1" customFormat="1" ht="15" customHeight="1">
      <c r="B85" s="308"/>
      <c r="C85" s="309" t="s">
        <v>542</v>
      </c>
      <c r="D85" s="309"/>
      <c r="E85" s="309"/>
      <c r="F85" s="310" t="s">
        <v>533</v>
      </c>
      <c r="G85" s="309"/>
      <c r="H85" s="309" t="s">
        <v>543</v>
      </c>
      <c r="I85" s="309" t="s">
        <v>529</v>
      </c>
      <c r="J85" s="309">
        <v>20</v>
      </c>
      <c r="K85" s="297"/>
    </row>
    <row r="86" s="1" customFormat="1" ht="15" customHeight="1">
      <c r="B86" s="308"/>
      <c r="C86" s="309" t="s">
        <v>544</v>
      </c>
      <c r="D86" s="309"/>
      <c r="E86" s="309"/>
      <c r="F86" s="310" t="s">
        <v>533</v>
      </c>
      <c r="G86" s="309"/>
      <c r="H86" s="309" t="s">
        <v>545</v>
      </c>
      <c r="I86" s="309" t="s">
        <v>529</v>
      </c>
      <c r="J86" s="309">
        <v>20</v>
      </c>
      <c r="K86" s="297"/>
    </row>
    <row r="87" s="1" customFormat="1" ht="15" customHeight="1">
      <c r="B87" s="308"/>
      <c r="C87" s="283" t="s">
        <v>546</v>
      </c>
      <c r="D87" s="283"/>
      <c r="E87" s="283"/>
      <c r="F87" s="306" t="s">
        <v>533</v>
      </c>
      <c r="G87" s="307"/>
      <c r="H87" s="283" t="s">
        <v>547</v>
      </c>
      <c r="I87" s="283" t="s">
        <v>529</v>
      </c>
      <c r="J87" s="283">
        <v>50</v>
      </c>
      <c r="K87" s="297"/>
    </row>
    <row r="88" s="1" customFormat="1" ht="15" customHeight="1">
      <c r="B88" s="308"/>
      <c r="C88" s="283" t="s">
        <v>548</v>
      </c>
      <c r="D88" s="283"/>
      <c r="E88" s="283"/>
      <c r="F88" s="306" t="s">
        <v>533</v>
      </c>
      <c r="G88" s="307"/>
      <c r="H88" s="283" t="s">
        <v>549</v>
      </c>
      <c r="I88" s="283" t="s">
        <v>529</v>
      </c>
      <c r="J88" s="283">
        <v>20</v>
      </c>
      <c r="K88" s="297"/>
    </row>
    <row r="89" s="1" customFormat="1" ht="15" customHeight="1">
      <c r="B89" s="308"/>
      <c r="C89" s="283" t="s">
        <v>550</v>
      </c>
      <c r="D89" s="283"/>
      <c r="E89" s="283"/>
      <c r="F89" s="306" t="s">
        <v>533</v>
      </c>
      <c r="G89" s="307"/>
      <c r="H89" s="283" t="s">
        <v>551</v>
      </c>
      <c r="I89" s="283" t="s">
        <v>529</v>
      </c>
      <c r="J89" s="283">
        <v>20</v>
      </c>
      <c r="K89" s="297"/>
    </row>
    <row r="90" s="1" customFormat="1" ht="15" customHeight="1">
      <c r="B90" s="308"/>
      <c r="C90" s="283" t="s">
        <v>552</v>
      </c>
      <c r="D90" s="283"/>
      <c r="E90" s="283"/>
      <c r="F90" s="306" t="s">
        <v>533</v>
      </c>
      <c r="G90" s="307"/>
      <c r="H90" s="283" t="s">
        <v>553</v>
      </c>
      <c r="I90" s="283" t="s">
        <v>529</v>
      </c>
      <c r="J90" s="283">
        <v>50</v>
      </c>
      <c r="K90" s="297"/>
    </row>
    <row r="91" s="1" customFormat="1" ht="15" customHeight="1">
      <c r="B91" s="308"/>
      <c r="C91" s="283" t="s">
        <v>554</v>
      </c>
      <c r="D91" s="283"/>
      <c r="E91" s="283"/>
      <c r="F91" s="306" t="s">
        <v>533</v>
      </c>
      <c r="G91" s="307"/>
      <c r="H91" s="283" t="s">
        <v>554</v>
      </c>
      <c r="I91" s="283" t="s">
        <v>529</v>
      </c>
      <c r="J91" s="283">
        <v>50</v>
      </c>
      <c r="K91" s="297"/>
    </row>
    <row r="92" s="1" customFormat="1" ht="15" customHeight="1">
      <c r="B92" s="308"/>
      <c r="C92" s="283" t="s">
        <v>555</v>
      </c>
      <c r="D92" s="283"/>
      <c r="E92" s="283"/>
      <c r="F92" s="306" t="s">
        <v>533</v>
      </c>
      <c r="G92" s="307"/>
      <c r="H92" s="283" t="s">
        <v>556</v>
      </c>
      <c r="I92" s="283" t="s">
        <v>529</v>
      </c>
      <c r="J92" s="283">
        <v>255</v>
      </c>
      <c r="K92" s="297"/>
    </row>
    <row r="93" s="1" customFormat="1" ht="15" customHeight="1">
      <c r="B93" s="308"/>
      <c r="C93" s="283" t="s">
        <v>557</v>
      </c>
      <c r="D93" s="283"/>
      <c r="E93" s="283"/>
      <c r="F93" s="306" t="s">
        <v>527</v>
      </c>
      <c r="G93" s="307"/>
      <c r="H93" s="283" t="s">
        <v>558</v>
      </c>
      <c r="I93" s="283" t="s">
        <v>559</v>
      </c>
      <c r="J93" s="283"/>
      <c r="K93" s="297"/>
    </row>
    <row r="94" s="1" customFormat="1" ht="15" customHeight="1">
      <c r="B94" s="308"/>
      <c r="C94" s="283" t="s">
        <v>560</v>
      </c>
      <c r="D94" s="283"/>
      <c r="E94" s="283"/>
      <c r="F94" s="306" t="s">
        <v>527</v>
      </c>
      <c r="G94" s="307"/>
      <c r="H94" s="283" t="s">
        <v>561</v>
      </c>
      <c r="I94" s="283" t="s">
        <v>562</v>
      </c>
      <c r="J94" s="283"/>
      <c r="K94" s="297"/>
    </row>
    <row r="95" s="1" customFormat="1" ht="15" customHeight="1">
      <c r="B95" s="308"/>
      <c r="C95" s="283" t="s">
        <v>563</v>
      </c>
      <c r="D95" s="283"/>
      <c r="E95" s="283"/>
      <c r="F95" s="306" t="s">
        <v>527</v>
      </c>
      <c r="G95" s="307"/>
      <c r="H95" s="283" t="s">
        <v>563</v>
      </c>
      <c r="I95" s="283" t="s">
        <v>562</v>
      </c>
      <c r="J95" s="283"/>
      <c r="K95" s="297"/>
    </row>
    <row r="96" s="1" customFormat="1" ht="15" customHeight="1">
      <c r="B96" s="308"/>
      <c r="C96" s="283" t="s">
        <v>35</v>
      </c>
      <c r="D96" s="283"/>
      <c r="E96" s="283"/>
      <c r="F96" s="306" t="s">
        <v>527</v>
      </c>
      <c r="G96" s="307"/>
      <c r="H96" s="283" t="s">
        <v>564</v>
      </c>
      <c r="I96" s="283" t="s">
        <v>562</v>
      </c>
      <c r="J96" s="283"/>
      <c r="K96" s="297"/>
    </row>
    <row r="97" s="1" customFormat="1" ht="15" customHeight="1">
      <c r="B97" s="308"/>
      <c r="C97" s="283" t="s">
        <v>45</v>
      </c>
      <c r="D97" s="283"/>
      <c r="E97" s="283"/>
      <c r="F97" s="306" t="s">
        <v>527</v>
      </c>
      <c r="G97" s="307"/>
      <c r="H97" s="283" t="s">
        <v>565</v>
      </c>
      <c r="I97" s="283" t="s">
        <v>562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566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521</v>
      </c>
      <c r="D103" s="298"/>
      <c r="E103" s="298"/>
      <c r="F103" s="298" t="s">
        <v>522</v>
      </c>
      <c r="G103" s="299"/>
      <c r="H103" s="298" t="s">
        <v>51</v>
      </c>
      <c r="I103" s="298" t="s">
        <v>54</v>
      </c>
      <c r="J103" s="298" t="s">
        <v>523</v>
      </c>
      <c r="K103" s="297"/>
    </row>
    <row r="104" s="1" customFormat="1" ht="17.25" customHeight="1">
      <c r="B104" s="295"/>
      <c r="C104" s="300" t="s">
        <v>524</v>
      </c>
      <c r="D104" s="300"/>
      <c r="E104" s="300"/>
      <c r="F104" s="301" t="s">
        <v>525</v>
      </c>
      <c r="G104" s="302"/>
      <c r="H104" s="300"/>
      <c r="I104" s="300"/>
      <c r="J104" s="300" t="s">
        <v>526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50</v>
      </c>
      <c r="D106" s="305"/>
      <c r="E106" s="305"/>
      <c r="F106" s="306" t="s">
        <v>527</v>
      </c>
      <c r="G106" s="283"/>
      <c r="H106" s="283" t="s">
        <v>567</v>
      </c>
      <c r="I106" s="283" t="s">
        <v>529</v>
      </c>
      <c r="J106" s="283">
        <v>20</v>
      </c>
      <c r="K106" s="297"/>
    </row>
    <row r="107" s="1" customFormat="1" ht="15" customHeight="1">
      <c r="B107" s="295"/>
      <c r="C107" s="283" t="s">
        <v>530</v>
      </c>
      <c r="D107" s="283"/>
      <c r="E107" s="283"/>
      <c r="F107" s="306" t="s">
        <v>527</v>
      </c>
      <c r="G107" s="283"/>
      <c r="H107" s="283" t="s">
        <v>567</v>
      </c>
      <c r="I107" s="283" t="s">
        <v>529</v>
      </c>
      <c r="J107" s="283">
        <v>120</v>
      </c>
      <c r="K107" s="297"/>
    </row>
    <row r="108" s="1" customFormat="1" ht="15" customHeight="1">
      <c r="B108" s="308"/>
      <c r="C108" s="283" t="s">
        <v>532</v>
      </c>
      <c r="D108" s="283"/>
      <c r="E108" s="283"/>
      <c r="F108" s="306" t="s">
        <v>533</v>
      </c>
      <c r="G108" s="283"/>
      <c r="H108" s="283" t="s">
        <v>567</v>
      </c>
      <c r="I108" s="283" t="s">
        <v>529</v>
      </c>
      <c r="J108" s="283">
        <v>50</v>
      </c>
      <c r="K108" s="297"/>
    </row>
    <row r="109" s="1" customFormat="1" ht="15" customHeight="1">
      <c r="B109" s="308"/>
      <c r="C109" s="283" t="s">
        <v>535</v>
      </c>
      <c r="D109" s="283"/>
      <c r="E109" s="283"/>
      <c r="F109" s="306" t="s">
        <v>527</v>
      </c>
      <c r="G109" s="283"/>
      <c r="H109" s="283" t="s">
        <v>567</v>
      </c>
      <c r="I109" s="283" t="s">
        <v>537</v>
      </c>
      <c r="J109" s="283"/>
      <c r="K109" s="297"/>
    </row>
    <row r="110" s="1" customFormat="1" ht="15" customHeight="1">
      <c r="B110" s="308"/>
      <c r="C110" s="283" t="s">
        <v>546</v>
      </c>
      <c r="D110" s="283"/>
      <c r="E110" s="283"/>
      <c r="F110" s="306" t="s">
        <v>533</v>
      </c>
      <c r="G110" s="283"/>
      <c r="H110" s="283" t="s">
        <v>567</v>
      </c>
      <c r="I110" s="283" t="s">
        <v>529</v>
      </c>
      <c r="J110" s="283">
        <v>50</v>
      </c>
      <c r="K110" s="297"/>
    </row>
    <row r="111" s="1" customFormat="1" ht="15" customHeight="1">
      <c r="B111" s="308"/>
      <c r="C111" s="283" t="s">
        <v>554</v>
      </c>
      <c r="D111" s="283"/>
      <c r="E111" s="283"/>
      <c r="F111" s="306" t="s">
        <v>533</v>
      </c>
      <c r="G111" s="283"/>
      <c r="H111" s="283" t="s">
        <v>567</v>
      </c>
      <c r="I111" s="283" t="s">
        <v>529</v>
      </c>
      <c r="J111" s="283">
        <v>50</v>
      </c>
      <c r="K111" s="297"/>
    </row>
    <row r="112" s="1" customFormat="1" ht="15" customHeight="1">
      <c r="B112" s="308"/>
      <c r="C112" s="283" t="s">
        <v>552</v>
      </c>
      <c r="D112" s="283"/>
      <c r="E112" s="283"/>
      <c r="F112" s="306" t="s">
        <v>533</v>
      </c>
      <c r="G112" s="283"/>
      <c r="H112" s="283" t="s">
        <v>567</v>
      </c>
      <c r="I112" s="283" t="s">
        <v>529</v>
      </c>
      <c r="J112" s="283">
        <v>50</v>
      </c>
      <c r="K112" s="297"/>
    </row>
    <row r="113" s="1" customFormat="1" ht="15" customHeight="1">
      <c r="B113" s="308"/>
      <c r="C113" s="283" t="s">
        <v>50</v>
      </c>
      <c r="D113" s="283"/>
      <c r="E113" s="283"/>
      <c r="F113" s="306" t="s">
        <v>527</v>
      </c>
      <c r="G113" s="283"/>
      <c r="H113" s="283" t="s">
        <v>568</v>
      </c>
      <c r="I113" s="283" t="s">
        <v>529</v>
      </c>
      <c r="J113" s="283">
        <v>20</v>
      </c>
      <c r="K113" s="297"/>
    </row>
    <row r="114" s="1" customFormat="1" ht="15" customHeight="1">
      <c r="B114" s="308"/>
      <c r="C114" s="283" t="s">
        <v>569</v>
      </c>
      <c r="D114" s="283"/>
      <c r="E114" s="283"/>
      <c r="F114" s="306" t="s">
        <v>527</v>
      </c>
      <c r="G114" s="283"/>
      <c r="H114" s="283" t="s">
        <v>570</v>
      </c>
      <c r="I114" s="283" t="s">
        <v>529</v>
      </c>
      <c r="J114" s="283">
        <v>120</v>
      </c>
      <c r="K114" s="297"/>
    </row>
    <row r="115" s="1" customFormat="1" ht="15" customHeight="1">
      <c r="B115" s="308"/>
      <c r="C115" s="283" t="s">
        <v>35</v>
      </c>
      <c r="D115" s="283"/>
      <c r="E115" s="283"/>
      <c r="F115" s="306" t="s">
        <v>527</v>
      </c>
      <c r="G115" s="283"/>
      <c r="H115" s="283" t="s">
        <v>571</v>
      </c>
      <c r="I115" s="283" t="s">
        <v>562</v>
      </c>
      <c r="J115" s="283"/>
      <c r="K115" s="297"/>
    </row>
    <row r="116" s="1" customFormat="1" ht="15" customHeight="1">
      <c r="B116" s="308"/>
      <c r="C116" s="283" t="s">
        <v>45</v>
      </c>
      <c r="D116" s="283"/>
      <c r="E116" s="283"/>
      <c r="F116" s="306" t="s">
        <v>527</v>
      </c>
      <c r="G116" s="283"/>
      <c r="H116" s="283" t="s">
        <v>572</v>
      </c>
      <c r="I116" s="283" t="s">
        <v>562</v>
      </c>
      <c r="J116" s="283"/>
      <c r="K116" s="297"/>
    </row>
    <row r="117" s="1" customFormat="1" ht="15" customHeight="1">
      <c r="B117" s="308"/>
      <c r="C117" s="283" t="s">
        <v>54</v>
      </c>
      <c r="D117" s="283"/>
      <c r="E117" s="283"/>
      <c r="F117" s="306" t="s">
        <v>527</v>
      </c>
      <c r="G117" s="283"/>
      <c r="H117" s="283" t="s">
        <v>573</v>
      </c>
      <c r="I117" s="283" t="s">
        <v>574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575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521</v>
      </c>
      <c r="D123" s="298"/>
      <c r="E123" s="298"/>
      <c r="F123" s="298" t="s">
        <v>522</v>
      </c>
      <c r="G123" s="299"/>
      <c r="H123" s="298" t="s">
        <v>51</v>
      </c>
      <c r="I123" s="298" t="s">
        <v>54</v>
      </c>
      <c r="J123" s="298" t="s">
        <v>523</v>
      </c>
      <c r="K123" s="327"/>
    </row>
    <row r="124" s="1" customFormat="1" ht="17.25" customHeight="1">
      <c r="B124" s="326"/>
      <c r="C124" s="300" t="s">
        <v>524</v>
      </c>
      <c r="D124" s="300"/>
      <c r="E124" s="300"/>
      <c r="F124" s="301" t="s">
        <v>525</v>
      </c>
      <c r="G124" s="302"/>
      <c r="H124" s="300"/>
      <c r="I124" s="300"/>
      <c r="J124" s="300" t="s">
        <v>526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530</v>
      </c>
      <c r="D126" s="305"/>
      <c r="E126" s="305"/>
      <c r="F126" s="306" t="s">
        <v>527</v>
      </c>
      <c r="G126" s="283"/>
      <c r="H126" s="283" t="s">
        <v>567</v>
      </c>
      <c r="I126" s="283" t="s">
        <v>529</v>
      </c>
      <c r="J126" s="283">
        <v>120</v>
      </c>
      <c r="K126" s="331"/>
    </row>
    <row r="127" s="1" customFormat="1" ht="15" customHeight="1">
      <c r="B127" s="328"/>
      <c r="C127" s="283" t="s">
        <v>576</v>
      </c>
      <c r="D127" s="283"/>
      <c r="E127" s="283"/>
      <c r="F127" s="306" t="s">
        <v>527</v>
      </c>
      <c r="G127" s="283"/>
      <c r="H127" s="283" t="s">
        <v>577</v>
      </c>
      <c r="I127" s="283" t="s">
        <v>529</v>
      </c>
      <c r="J127" s="283" t="s">
        <v>578</v>
      </c>
      <c r="K127" s="331"/>
    </row>
    <row r="128" s="1" customFormat="1" ht="15" customHeight="1">
      <c r="B128" s="328"/>
      <c r="C128" s="283" t="s">
        <v>475</v>
      </c>
      <c r="D128" s="283"/>
      <c r="E128" s="283"/>
      <c r="F128" s="306" t="s">
        <v>527</v>
      </c>
      <c r="G128" s="283"/>
      <c r="H128" s="283" t="s">
        <v>579</v>
      </c>
      <c r="I128" s="283" t="s">
        <v>529</v>
      </c>
      <c r="J128" s="283" t="s">
        <v>578</v>
      </c>
      <c r="K128" s="331"/>
    </row>
    <row r="129" s="1" customFormat="1" ht="15" customHeight="1">
      <c r="B129" s="328"/>
      <c r="C129" s="283" t="s">
        <v>538</v>
      </c>
      <c r="D129" s="283"/>
      <c r="E129" s="283"/>
      <c r="F129" s="306" t="s">
        <v>533</v>
      </c>
      <c r="G129" s="283"/>
      <c r="H129" s="283" t="s">
        <v>539</v>
      </c>
      <c r="I129" s="283" t="s">
        <v>529</v>
      </c>
      <c r="J129" s="283">
        <v>15</v>
      </c>
      <c r="K129" s="331"/>
    </row>
    <row r="130" s="1" customFormat="1" ht="15" customHeight="1">
      <c r="B130" s="328"/>
      <c r="C130" s="309" t="s">
        <v>540</v>
      </c>
      <c r="D130" s="309"/>
      <c r="E130" s="309"/>
      <c r="F130" s="310" t="s">
        <v>533</v>
      </c>
      <c r="G130" s="309"/>
      <c r="H130" s="309" t="s">
        <v>541</v>
      </c>
      <c r="I130" s="309" t="s">
        <v>529</v>
      </c>
      <c r="J130" s="309">
        <v>15</v>
      </c>
      <c r="K130" s="331"/>
    </row>
    <row r="131" s="1" customFormat="1" ht="15" customHeight="1">
      <c r="B131" s="328"/>
      <c r="C131" s="309" t="s">
        <v>542</v>
      </c>
      <c r="D131" s="309"/>
      <c r="E131" s="309"/>
      <c r="F131" s="310" t="s">
        <v>533</v>
      </c>
      <c r="G131" s="309"/>
      <c r="H131" s="309" t="s">
        <v>543</v>
      </c>
      <c r="I131" s="309" t="s">
        <v>529</v>
      </c>
      <c r="J131" s="309">
        <v>20</v>
      </c>
      <c r="K131" s="331"/>
    </row>
    <row r="132" s="1" customFormat="1" ht="15" customHeight="1">
      <c r="B132" s="328"/>
      <c r="C132" s="309" t="s">
        <v>544</v>
      </c>
      <c r="D132" s="309"/>
      <c r="E132" s="309"/>
      <c r="F132" s="310" t="s">
        <v>533</v>
      </c>
      <c r="G132" s="309"/>
      <c r="H132" s="309" t="s">
        <v>545</v>
      </c>
      <c r="I132" s="309" t="s">
        <v>529</v>
      </c>
      <c r="J132" s="309">
        <v>20</v>
      </c>
      <c r="K132" s="331"/>
    </row>
    <row r="133" s="1" customFormat="1" ht="15" customHeight="1">
      <c r="B133" s="328"/>
      <c r="C133" s="283" t="s">
        <v>532</v>
      </c>
      <c r="D133" s="283"/>
      <c r="E133" s="283"/>
      <c r="F133" s="306" t="s">
        <v>533</v>
      </c>
      <c r="G133" s="283"/>
      <c r="H133" s="283" t="s">
        <v>567</v>
      </c>
      <c r="I133" s="283" t="s">
        <v>529</v>
      </c>
      <c r="J133" s="283">
        <v>50</v>
      </c>
      <c r="K133" s="331"/>
    </row>
    <row r="134" s="1" customFormat="1" ht="15" customHeight="1">
      <c r="B134" s="328"/>
      <c r="C134" s="283" t="s">
        <v>546</v>
      </c>
      <c r="D134" s="283"/>
      <c r="E134" s="283"/>
      <c r="F134" s="306" t="s">
        <v>533</v>
      </c>
      <c r="G134" s="283"/>
      <c r="H134" s="283" t="s">
        <v>567</v>
      </c>
      <c r="I134" s="283" t="s">
        <v>529</v>
      </c>
      <c r="J134" s="283">
        <v>50</v>
      </c>
      <c r="K134" s="331"/>
    </row>
    <row r="135" s="1" customFormat="1" ht="15" customHeight="1">
      <c r="B135" s="328"/>
      <c r="C135" s="283" t="s">
        <v>552</v>
      </c>
      <c r="D135" s="283"/>
      <c r="E135" s="283"/>
      <c r="F135" s="306" t="s">
        <v>533</v>
      </c>
      <c r="G135" s="283"/>
      <c r="H135" s="283" t="s">
        <v>567</v>
      </c>
      <c r="I135" s="283" t="s">
        <v>529</v>
      </c>
      <c r="J135" s="283">
        <v>50</v>
      </c>
      <c r="K135" s="331"/>
    </row>
    <row r="136" s="1" customFormat="1" ht="15" customHeight="1">
      <c r="B136" s="328"/>
      <c r="C136" s="283" t="s">
        <v>554</v>
      </c>
      <c r="D136" s="283"/>
      <c r="E136" s="283"/>
      <c r="F136" s="306" t="s">
        <v>533</v>
      </c>
      <c r="G136" s="283"/>
      <c r="H136" s="283" t="s">
        <v>567</v>
      </c>
      <c r="I136" s="283" t="s">
        <v>529</v>
      </c>
      <c r="J136" s="283">
        <v>50</v>
      </c>
      <c r="K136" s="331"/>
    </row>
    <row r="137" s="1" customFormat="1" ht="15" customHeight="1">
      <c r="B137" s="328"/>
      <c r="C137" s="283" t="s">
        <v>555</v>
      </c>
      <c r="D137" s="283"/>
      <c r="E137" s="283"/>
      <c r="F137" s="306" t="s">
        <v>533</v>
      </c>
      <c r="G137" s="283"/>
      <c r="H137" s="283" t="s">
        <v>580</v>
      </c>
      <c r="I137" s="283" t="s">
        <v>529</v>
      </c>
      <c r="J137" s="283">
        <v>255</v>
      </c>
      <c r="K137" s="331"/>
    </row>
    <row r="138" s="1" customFormat="1" ht="15" customHeight="1">
      <c r="B138" s="328"/>
      <c r="C138" s="283" t="s">
        <v>557</v>
      </c>
      <c r="D138" s="283"/>
      <c r="E138" s="283"/>
      <c r="F138" s="306" t="s">
        <v>527</v>
      </c>
      <c r="G138" s="283"/>
      <c r="H138" s="283" t="s">
        <v>581</v>
      </c>
      <c r="I138" s="283" t="s">
        <v>559</v>
      </c>
      <c r="J138" s="283"/>
      <c r="K138" s="331"/>
    </row>
    <row r="139" s="1" customFormat="1" ht="15" customHeight="1">
      <c r="B139" s="328"/>
      <c r="C139" s="283" t="s">
        <v>560</v>
      </c>
      <c r="D139" s="283"/>
      <c r="E139" s="283"/>
      <c r="F139" s="306" t="s">
        <v>527</v>
      </c>
      <c r="G139" s="283"/>
      <c r="H139" s="283" t="s">
        <v>582</v>
      </c>
      <c r="I139" s="283" t="s">
        <v>562</v>
      </c>
      <c r="J139" s="283"/>
      <c r="K139" s="331"/>
    </row>
    <row r="140" s="1" customFormat="1" ht="15" customHeight="1">
      <c r="B140" s="328"/>
      <c r="C140" s="283" t="s">
        <v>563</v>
      </c>
      <c r="D140" s="283"/>
      <c r="E140" s="283"/>
      <c r="F140" s="306" t="s">
        <v>527</v>
      </c>
      <c r="G140" s="283"/>
      <c r="H140" s="283" t="s">
        <v>563</v>
      </c>
      <c r="I140" s="283" t="s">
        <v>562</v>
      </c>
      <c r="J140" s="283"/>
      <c r="K140" s="331"/>
    </row>
    <row r="141" s="1" customFormat="1" ht="15" customHeight="1">
      <c r="B141" s="328"/>
      <c r="C141" s="283" t="s">
        <v>35</v>
      </c>
      <c r="D141" s="283"/>
      <c r="E141" s="283"/>
      <c r="F141" s="306" t="s">
        <v>527</v>
      </c>
      <c r="G141" s="283"/>
      <c r="H141" s="283" t="s">
        <v>583</v>
      </c>
      <c r="I141" s="283" t="s">
        <v>562</v>
      </c>
      <c r="J141" s="283"/>
      <c r="K141" s="331"/>
    </row>
    <row r="142" s="1" customFormat="1" ht="15" customHeight="1">
      <c r="B142" s="328"/>
      <c r="C142" s="283" t="s">
        <v>584</v>
      </c>
      <c r="D142" s="283"/>
      <c r="E142" s="283"/>
      <c r="F142" s="306" t="s">
        <v>527</v>
      </c>
      <c r="G142" s="283"/>
      <c r="H142" s="283" t="s">
        <v>585</v>
      </c>
      <c r="I142" s="283" t="s">
        <v>562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586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521</v>
      </c>
      <c r="D148" s="298"/>
      <c r="E148" s="298"/>
      <c r="F148" s="298" t="s">
        <v>522</v>
      </c>
      <c r="G148" s="299"/>
      <c r="H148" s="298" t="s">
        <v>51</v>
      </c>
      <c r="I148" s="298" t="s">
        <v>54</v>
      </c>
      <c r="J148" s="298" t="s">
        <v>523</v>
      </c>
      <c r="K148" s="297"/>
    </row>
    <row r="149" s="1" customFormat="1" ht="17.25" customHeight="1">
      <c r="B149" s="295"/>
      <c r="C149" s="300" t="s">
        <v>524</v>
      </c>
      <c r="D149" s="300"/>
      <c r="E149" s="300"/>
      <c r="F149" s="301" t="s">
        <v>525</v>
      </c>
      <c r="G149" s="302"/>
      <c r="H149" s="300"/>
      <c r="I149" s="300"/>
      <c r="J149" s="300" t="s">
        <v>526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530</v>
      </c>
      <c r="D151" s="283"/>
      <c r="E151" s="283"/>
      <c r="F151" s="336" t="s">
        <v>527</v>
      </c>
      <c r="G151" s="283"/>
      <c r="H151" s="335" t="s">
        <v>567</v>
      </c>
      <c r="I151" s="335" t="s">
        <v>529</v>
      </c>
      <c r="J151" s="335">
        <v>120</v>
      </c>
      <c r="K151" s="331"/>
    </row>
    <row r="152" s="1" customFormat="1" ht="15" customHeight="1">
      <c r="B152" s="308"/>
      <c r="C152" s="335" t="s">
        <v>576</v>
      </c>
      <c r="D152" s="283"/>
      <c r="E152" s="283"/>
      <c r="F152" s="336" t="s">
        <v>527</v>
      </c>
      <c r="G152" s="283"/>
      <c r="H152" s="335" t="s">
        <v>587</v>
      </c>
      <c r="I152" s="335" t="s">
        <v>529</v>
      </c>
      <c r="J152" s="335" t="s">
        <v>578</v>
      </c>
      <c r="K152" s="331"/>
    </row>
    <row r="153" s="1" customFormat="1" ht="15" customHeight="1">
      <c r="B153" s="308"/>
      <c r="C153" s="335" t="s">
        <v>475</v>
      </c>
      <c r="D153" s="283"/>
      <c r="E153" s="283"/>
      <c r="F153" s="336" t="s">
        <v>527</v>
      </c>
      <c r="G153" s="283"/>
      <c r="H153" s="335" t="s">
        <v>588</v>
      </c>
      <c r="I153" s="335" t="s">
        <v>529</v>
      </c>
      <c r="J153" s="335" t="s">
        <v>578</v>
      </c>
      <c r="K153" s="331"/>
    </row>
    <row r="154" s="1" customFormat="1" ht="15" customHeight="1">
      <c r="B154" s="308"/>
      <c r="C154" s="335" t="s">
        <v>532</v>
      </c>
      <c r="D154" s="283"/>
      <c r="E154" s="283"/>
      <c r="F154" s="336" t="s">
        <v>533</v>
      </c>
      <c r="G154" s="283"/>
      <c r="H154" s="335" t="s">
        <v>567</v>
      </c>
      <c r="I154" s="335" t="s">
        <v>529</v>
      </c>
      <c r="J154" s="335">
        <v>50</v>
      </c>
      <c r="K154" s="331"/>
    </row>
    <row r="155" s="1" customFormat="1" ht="15" customHeight="1">
      <c r="B155" s="308"/>
      <c r="C155" s="335" t="s">
        <v>535</v>
      </c>
      <c r="D155" s="283"/>
      <c r="E155" s="283"/>
      <c r="F155" s="336" t="s">
        <v>527</v>
      </c>
      <c r="G155" s="283"/>
      <c r="H155" s="335" t="s">
        <v>567</v>
      </c>
      <c r="I155" s="335" t="s">
        <v>537</v>
      </c>
      <c r="J155" s="335"/>
      <c r="K155" s="331"/>
    </row>
    <row r="156" s="1" customFormat="1" ht="15" customHeight="1">
      <c r="B156" s="308"/>
      <c r="C156" s="335" t="s">
        <v>546</v>
      </c>
      <c r="D156" s="283"/>
      <c r="E156" s="283"/>
      <c r="F156" s="336" t="s">
        <v>533</v>
      </c>
      <c r="G156" s="283"/>
      <c r="H156" s="335" t="s">
        <v>567</v>
      </c>
      <c r="I156" s="335" t="s">
        <v>529</v>
      </c>
      <c r="J156" s="335">
        <v>50</v>
      </c>
      <c r="K156" s="331"/>
    </row>
    <row r="157" s="1" customFormat="1" ht="15" customHeight="1">
      <c r="B157" s="308"/>
      <c r="C157" s="335" t="s">
        <v>554</v>
      </c>
      <c r="D157" s="283"/>
      <c r="E157" s="283"/>
      <c r="F157" s="336" t="s">
        <v>533</v>
      </c>
      <c r="G157" s="283"/>
      <c r="H157" s="335" t="s">
        <v>567</v>
      </c>
      <c r="I157" s="335" t="s">
        <v>529</v>
      </c>
      <c r="J157" s="335">
        <v>50</v>
      </c>
      <c r="K157" s="331"/>
    </row>
    <row r="158" s="1" customFormat="1" ht="15" customHeight="1">
      <c r="B158" s="308"/>
      <c r="C158" s="335" t="s">
        <v>552</v>
      </c>
      <c r="D158" s="283"/>
      <c r="E158" s="283"/>
      <c r="F158" s="336" t="s">
        <v>533</v>
      </c>
      <c r="G158" s="283"/>
      <c r="H158" s="335" t="s">
        <v>567</v>
      </c>
      <c r="I158" s="335" t="s">
        <v>529</v>
      </c>
      <c r="J158" s="335">
        <v>50</v>
      </c>
      <c r="K158" s="331"/>
    </row>
    <row r="159" s="1" customFormat="1" ht="15" customHeight="1">
      <c r="B159" s="308"/>
      <c r="C159" s="335" t="s">
        <v>86</v>
      </c>
      <c r="D159" s="283"/>
      <c r="E159" s="283"/>
      <c r="F159" s="336" t="s">
        <v>527</v>
      </c>
      <c r="G159" s="283"/>
      <c r="H159" s="335" t="s">
        <v>589</v>
      </c>
      <c r="I159" s="335" t="s">
        <v>529</v>
      </c>
      <c r="J159" s="335" t="s">
        <v>590</v>
      </c>
      <c r="K159" s="331"/>
    </row>
    <row r="160" s="1" customFormat="1" ht="15" customHeight="1">
      <c r="B160" s="308"/>
      <c r="C160" s="335" t="s">
        <v>591</v>
      </c>
      <c r="D160" s="283"/>
      <c r="E160" s="283"/>
      <c r="F160" s="336" t="s">
        <v>527</v>
      </c>
      <c r="G160" s="283"/>
      <c r="H160" s="335" t="s">
        <v>592</v>
      </c>
      <c r="I160" s="335" t="s">
        <v>562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593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521</v>
      </c>
      <c r="D166" s="298"/>
      <c r="E166" s="298"/>
      <c r="F166" s="298" t="s">
        <v>522</v>
      </c>
      <c r="G166" s="340"/>
      <c r="H166" s="341" t="s">
        <v>51</v>
      </c>
      <c r="I166" s="341" t="s">
        <v>54</v>
      </c>
      <c r="J166" s="298" t="s">
        <v>523</v>
      </c>
      <c r="K166" s="275"/>
    </row>
    <row r="167" s="1" customFormat="1" ht="17.25" customHeight="1">
      <c r="B167" s="276"/>
      <c r="C167" s="300" t="s">
        <v>524</v>
      </c>
      <c r="D167" s="300"/>
      <c r="E167" s="300"/>
      <c r="F167" s="301" t="s">
        <v>525</v>
      </c>
      <c r="G167" s="342"/>
      <c r="H167" s="343"/>
      <c r="I167" s="343"/>
      <c r="J167" s="300" t="s">
        <v>526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530</v>
      </c>
      <c r="D169" s="283"/>
      <c r="E169" s="283"/>
      <c r="F169" s="306" t="s">
        <v>527</v>
      </c>
      <c r="G169" s="283"/>
      <c r="H169" s="283" t="s">
        <v>567</v>
      </c>
      <c r="I169" s="283" t="s">
        <v>529</v>
      </c>
      <c r="J169" s="283">
        <v>120</v>
      </c>
      <c r="K169" s="331"/>
    </row>
    <row r="170" s="1" customFormat="1" ht="15" customHeight="1">
      <c r="B170" s="308"/>
      <c r="C170" s="283" t="s">
        <v>576</v>
      </c>
      <c r="D170" s="283"/>
      <c r="E170" s="283"/>
      <c r="F170" s="306" t="s">
        <v>527</v>
      </c>
      <c r="G170" s="283"/>
      <c r="H170" s="283" t="s">
        <v>577</v>
      </c>
      <c r="I170" s="283" t="s">
        <v>529</v>
      </c>
      <c r="J170" s="283" t="s">
        <v>578</v>
      </c>
      <c r="K170" s="331"/>
    </row>
    <row r="171" s="1" customFormat="1" ht="15" customHeight="1">
      <c r="B171" s="308"/>
      <c r="C171" s="283" t="s">
        <v>475</v>
      </c>
      <c r="D171" s="283"/>
      <c r="E171" s="283"/>
      <c r="F171" s="306" t="s">
        <v>527</v>
      </c>
      <c r="G171" s="283"/>
      <c r="H171" s="283" t="s">
        <v>594</v>
      </c>
      <c r="I171" s="283" t="s">
        <v>529</v>
      </c>
      <c r="J171" s="283" t="s">
        <v>578</v>
      </c>
      <c r="K171" s="331"/>
    </row>
    <row r="172" s="1" customFormat="1" ht="15" customHeight="1">
      <c r="B172" s="308"/>
      <c r="C172" s="283" t="s">
        <v>532</v>
      </c>
      <c r="D172" s="283"/>
      <c r="E172" s="283"/>
      <c r="F172" s="306" t="s">
        <v>533</v>
      </c>
      <c r="G172" s="283"/>
      <c r="H172" s="283" t="s">
        <v>594</v>
      </c>
      <c r="I172" s="283" t="s">
        <v>529</v>
      </c>
      <c r="J172" s="283">
        <v>50</v>
      </c>
      <c r="K172" s="331"/>
    </row>
    <row r="173" s="1" customFormat="1" ht="15" customHeight="1">
      <c r="B173" s="308"/>
      <c r="C173" s="283" t="s">
        <v>535</v>
      </c>
      <c r="D173" s="283"/>
      <c r="E173" s="283"/>
      <c r="F173" s="306" t="s">
        <v>527</v>
      </c>
      <c r="G173" s="283"/>
      <c r="H173" s="283" t="s">
        <v>594</v>
      </c>
      <c r="I173" s="283" t="s">
        <v>537</v>
      </c>
      <c r="J173" s="283"/>
      <c r="K173" s="331"/>
    </row>
    <row r="174" s="1" customFormat="1" ht="15" customHeight="1">
      <c r="B174" s="308"/>
      <c r="C174" s="283" t="s">
        <v>546</v>
      </c>
      <c r="D174" s="283"/>
      <c r="E174" s="283"/>
      <c r="F174" s="306" t="s">
        <v>533</v>
      </c>
      <c r="G174" s="283"/>
      <c r="H174" s="283" t="s">
        <v>594</v>
      </c>
      <c r="I174" s="283" t="s">
        <v>529</v>
      </c>
      <c r="J174" s="283">
        <v>50</v>
      </c>
      <c r="K174" s="331"/>
    </row>
    <row r="175" s="1" customFormat="1" ht="15" customHeight="1">
      <c r="B175" s="308"/>
      <c r="C175" s="283" t="s">
        <v>554</v>
      </c>
      <c r="D175" s="283"/>
      <c r="E175" s="283"/>
      <c r="F175" s="306" t="s">
        <v>533</v>
      </c>
      <c r="G175" s="283"/>
      <c r="H175" s="283" t="s">
        <v>594</v>
      </c>
      <c r="I175" s="283" t="s">
        <v>529</v>
      </c>
      <c r="J175" s="283">
        <v>50</v>
      </c>
      <c r="K175" s="331"/>
    </row>
    <row r="176" s="1" customFormat="1" ht="15" customHeight="1">
      <c r="B176" s="308"/>
      <c r="C176" s="283" t="s">
        <v>552</v>
      </c>
      <c r="D176" s="283"/>
      <c r="E176" s="283"/>
      <c r="F176" s="306" t="s">
        <v>533</v>
      </c>
      <c r="G176" s="283"/>
      <c r="H176" s="283" t="s">
        <v>594</v>
      </c>
      <c r="I176" s="283" t="s">
        <v>529</v>
      </c>
      <c r="J176" s="283">
        <v>50</v>
      </c>
      <c r="K176" s="331"/>
    </row>
    <row r="177" s="1" customFormat="1" ht="15" customHeight="1">
      <c r="B177" s="308"/>
      <c r="C177" s="283" t="s">
        <v>94</v>
      </c>
      <c r="D177" s="283"/>
      <c r="E177" s="283"/>
      <c r="F177" s="306" t="s">
        <v>527</v>
      </c>
      <c r="G177" s="283"/>
      <c r="H177" s="283" t="s">
        <v>595</v>
      </c>
      <c r="I177" s="283" t="s">
        <v>596</v>
      </c>
      <c r="J177" s="283"/>
      <c r="K177" s="331"/>
    </row>
    <row r="178" s="1" customFormat="1" ht="15" customHeight="1">
      <c r="B178" s="308"/>
      <c r="C178" s="283" t="s">
        <v>54</v>
      </c>
      <c r="D178" s="283"/>
      <c r="E178" s="283"/>
      <c r="F178" s="306" t="s">
        <v>527</v>
      </c>
      <c r="G178" s="283"/>
      <c r="H178" s="283" t="s">
        <v>597</v>
      </c>
      <c r="I178" s="283" t="s">
        <v>598</v>
      </c>
      <c r="J178" s="283">
        <v>1</v>
      </c>
      <c r="K178" s="331"/>
    </row>
    <row r="179" s="1" customFormat="1" ht="15" customHeight="1">
      <c r="B179" s="308"/>
      <c r="C179" s="283" t="s">
        <v>50</v>
      </c>
      <c r="D179" s="283"/>
      <c r="E179" s="283"/>
      <c r="F179" s="306" t="s">
        <v>527</v>
      </c>
      <c r="G179" s="283"/>
      <c r="H179" s="283" t="s">
        <v>599</v>
      </c>
      <c r="I179" s="283" t="s">
        <v>529</v>
      </c>
      <c r="J179" s="283">
        <v>20</v>
      </c>
      <c r="K179" s="331"/>
    </row>
    <row r="180" s="1" customFormat="1" ht="15" customHeight="1">
      <c r="B180" s="308"/>
      <c r="C180" s="283" t="s">
        <v>51</v>
      </c>
      <c r="D180" s="283"/>
      <c r="E180" s="283"/>
      <c r="F180" s="306" t="s">
        <v>527</v>
      </c>
      <c r="G180" s="283"/>
      <c r="H180" s="283" t="s">
        <v>600</v>
      </c>
      <c r="I180" s="283" t="s">
        <v>529</v>
      </c>
      <c r="J180" s="283">
        <v>255</v>
      </c>
      <c r="K180" s="331"/>
    </row>
    <row r="181" s="1" customFormat="1" ht="15" customHeight="1">
      <c r="B181" s="308"/>
      <c r="C181" s="283" t="s">
        <v>95</v>
      </c>
      <c r="D181" s="283"/>
      <c r="E181" s="283"/>
      <c r="F181" s="306" t="s">
        <v>527</v>
      </c>
      <c r="G181" s="283"/>
      <c r="H181" s="283" t="s">
        <v>491</v>
      </c>
      <c r="I181" s="283" t="s">
        <v>529</v>
      </c>
      <c r="J181" s="283">
        <v>10</v>
      </c>
      <c r="K181" s="331"/>
    </row>
    <row r="182" s="1" customFormat="1" ht="15" customHeight="1">
      <c r="B182" s="308"/>
      <c r="C182" s="283" t="s">
        <v>96</v>
      </c>
      <c r="D182" s="283"/>
      <c r="E182" s="283"/>
      <c r="F182" s="306" t="s">
        <v>527</v>
      </c>
      <c r="G182" s="283"/>
      <c r="H182" s="283" t="s">
        <v>601</v>
      </c>
      <c r="I182" s="283" t="s">
        <v>562</v>
      </c>
      <c r="J182" s="283"/>
      <c r="K182" s="331"/>
    </row>
    <row r="183" s="1" customFormat="1" ht="15" customHeight="1">
      <c r="B183" s="308"/>
      <c r="C183" s="283" t="s">
        <v>602</v>
      </c>
      <c r="D183" s="283"/>
      <c r="E183" s="283"/>
      <c r="F183" s="306" t="s">
        <v>527</v>
      </c>
      <c r="G183" s="283"/>
      <c r="H183" s="283" t="s">
        <v>603</v>
      </c>
      <c r="I183" s="283" t="s">
        <v>562</v>
      </c>
      <c r="J183" s="283"/>
      <c r="K183" s="331"/>
    </row>
    <row r="184" s="1" customFormat="1" ht="15" customHeight="1">
      <c r="B184" s="308"/>
      <c r="C184" s="283" t="s">
        <v>591</v>
      </c>
      <c r="D184" s="283"/>
      <c r="E184" s="283"/>
      <c r="F184" s="306" t="s">
        <v>527</v>
      </c>
      <c r="G184" s="283"/>
      <c r="H184" s="283" t="s">
        <v>604</v>
      </c>
      <c r="I184" s="283" t="s">
        <v>562</v>
      </c>
      <c r="J184" s="283"/>
      <c r="K184" s="331"/>
    </row>
    <row r="185" s="1" customFormat="1" ht="15" customHeight="1">
      <c r="B185" s="308"/>
      <c r="C185" s="283" t="s">
        <v>98</v>
      </c>
      <c r="D185" s="283"/>
      <c r="E185" s="283"/>
      <c r="F185" s="306" t="s">
        <v>533</v>
      </c>
      <c r="G185" s="283"/>
      <c r="H185" s="283" t="s">
        <v>605</v>
      </c>
      <c r="I185" s="283" t="s">
        <v>529</v>
      </c>
      <c r="J185" s="283">
        <v>50</v>
      </c>
      <c r="K185" s="331"/>
    </row>
    <row r="186" s="1" customFormat="1" ht="15" customHeight="1">
      <c r="B186" s="308"/>
      <c r="C186" s="283" t="s">
        <v>606</v>
      </c>
      <c r="D186" s="283"/>
      <c r="E186" s="283"/>
      <c r="F186" s="306" t="s">
        <v>533</v>
      </c>
      <c r="G186" s="283"/>
      <c r="H186" s="283" t="s">
        <v>607</v>
      </c>
      <c r="I186" s="283" t="s">
        <v>608</v>
      </c>
      <c r="J186" s="283"/>
      <c r="K186" s="331"/>
    </row>
    <row r="187" s="1" customFormat="1" ht="15" customHeight="1">
      <c r="B187" s="308"/>
      <c r="C187" s="283" t="s">
        <v>609</v>
      </c>
      <c r="D187" s="283"/>
      <c r="E187" s="283"/>
      <c r="F187" s="306" t="s">
        <v>533</v>
      </c>
      <c r="G187" s="283"/>
      <c r="H187" s="283" t="s">
        <v>610</v>
      </c>
      <c r="I187" s="283" t="s">
        <v>608</v>
      </c>
      <c r="J187" s="283"/>
      <c r="K187" s="331"/>
    </row>
    <row r="188" s="1" customFormat="1" ht="15" customHeight="1">
      <c r="B188" s="308"/>
      <c r="C188" s="283" t="s">
        <v>611</v>
      </c>
      <c r="D188" s="283"/>
      <c r="E188" s="283"/>
      <c r="F188" s="306" t="s">
        <v>533</v>
      </c>
      <c r="G188" s="283"/>
      <c r="H188" s="283" t="s">
        <v>612</v>
      </c>
      <c r="I188" s="283" t="s">
        <v>608</v>
      </c>
      <c r="J188" s="283"/>
      <c r="K188" s="331"/>
    </row>
    <row r="189" s="1" customFormat="1" ht="15" customHeight="1">
      <c r="B189" s="308"/>
      <c r="C189" s="344" t="s">
        <v>613</v>
      </c>
      <c r="D189" s="283"/>
      <c r="E189" s="283"/>
      <c r="F189" s="306" t="s">
        <v>533</v>
      </c>
      <c r="G189" s="283"/>
      <c r="H189" s="283" t="s">
        <v>614</v>
      </c>
      <c r="I189" s="283" t="s">
        <v>615</v>
      </c>
      <c r="J189" s="345" t="s">
        <v>616</v>
      </c>
      <c r="K189" s="331"/>
    </row>
    <row r="190" s="1" customFormat="1" ht="15" customHeight="1">
      <c r="B190" s="308"/>
      <c r="C190" s="344" t="s">
        <v>39</v>
      </c>
      <c r="D190" s="283"/>
      <c r="E190" s="283"/>
      <c r="F190" s="306" t="s">
        <v>527</v>
      </c>
      <c r="G190" s="283"/>
      <c r="H190" s="280" t="s">
        <v>617</v>
      </c>
      <c r="I190" s="283" t="s">
        <v>618</v>
      </c>
      <c r="J190" s="283"/>
      <c r="K190" s="331"/>
    </row>
    <row r="191" s="1" customFormat="1" ht="15" customHeight="1">
      <c r="B191" s="308"/>
      <c r="C191" s="344" t="s">
        <v>619</v>
      </c>
      <c r="D191" s="283"/>
      <c r="E191" s="283"/>
      <c r="F191" s="306" t="s">
        <v>527</v>
      </c>
      <c r="G191" s="283"/>
      <c r="H191" s="283" t="s">
        <v>620</v>
      </c>
      <c r="I191" s="283" t="s">
        <v>562</v>
      </c>
      <c r="J191" s="283"/>
      <c r="K191" s="331"/>
    </row>
    <row r="192" s="1" customFormat="1" ht="15" customHeight="1">
      <c r="B192" s="308"/>
      <c r="C192" s="344" t="s">
        <v>621</v>
      </c>
      <c r="D192" s="283"/>
      <c r="E192" s="283"/>
      <c r="F192" s="306" t="s">
        <v>527</v>
      </c>
      <c r="G192" s="283"/>
      <c r="H192" s="283" t="s">
        <v>622</v>
      </c>
      <c r="I192" s="283" t="s">
        <v>562</v>
      </c>
      <c r="J192" s="283"/>
      <c r="K192" s="331"/>
    </row>
    <row r="193" s="1" customFormat="1" ht="15" customHeight="1">
      <c r="B193" s="308"/>
      <c r="C193" s="344" t="s">
        <v>623</v>
      </c>
      <c r="D193" s="283"/>
      <c r="E193" s="283"/>
      <c r="F193" s="306" t="s">
        <v>533</v>
      </c>
      <c r="G193" s="283"/>
      <c r="H193" s="283" t="s">
        <v>624</v>
      </c>
      <c r="I193" s="283" t="s">
        <v>562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625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626</v>
      </c>
      <c r="D200" s="347"/>
      <c r="E200" s="347"/>
      <c r="F200" s="347" t="s">
        <v>627</v>
      </c>
      <c r="G200" s="348"/>
      <c r="H200" s="347" t="s">
        <v>628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618</v>
      </c>
      <c r="D202" s="283"/>
      <c r="E202" s="283"/>
      <c r="F202" s="306" t="s">
        <v>40</v>
      </c>
      <c r="G202" s="283"/>
      <c r="H202" s="283" t="s">
        <v>629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41</v>
      </c>
      <c r="G203" s="283"/>
      <c r="H203" s="283" t="s">
        <v>630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44</v>
      </c>
      <c r="G204" s="283"/>
      <c r="H204" s="283" t="s">
        <v>631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42</v>
      </c>
      <c r="G205" s="283"/>
      <c r="H205" s="283" t="s">
        <v>632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43</v>
      </c>
      <c r="G206" s="283"/>
      <c r="H206" s="283" t="s">
        <v>633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574</v>
      </c>
      <c r="D208" s="283"/>
      <c r="E208" s="283"/>
      <c r="F208" s="306" t="s">
        <v>76</v>
      </c>
      <c r="G208" s="283"/>
      <c r="H208" s="283" t="s">
        <v>634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469</v>
      </c>
      <c r="G209" s="283"/>
      <c r="H209" s="283" t="s">
        <v>470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467</v>
      </c>
      <c r="G210" s="283"/>
      <c r="H210" s="283" t="s">
        <v>635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471</v>
      </c>
      <c r="G211" s="344"/>
      <c r="H211" s="335" t="s">
        <v>472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473</v>
      </c>
      <c r="G212" s="344"/>
      <c r="H212" s="335" t="s">
        <v>636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598</v>
      </c>
      <c r="D214" s="283"/>
      <c r="E214" s="283"/>
      <c r="F214" s="306">
        <v>1</v>
      </c>
      <c r="G214" s="344"/>
      <c r="H214" s="335" t="s">
        <v>637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638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639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640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2021-02-22T13:30:03Z</dcterms:created>
  <dcterms:modified xsi:type="dcterms:W3CDTF">2021-02-22T13:30:06Z</dcterms:modified>
</cp:coreProperties>
</file>